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45" windowWidth="14805" windowHeight="4455" tabRatio="936" activeTab="0"/>
  </bookViews>
  <sheets>
    <sheet name="Thị trấn Khe Tre" sheetId="1" r:id="rId1"/>
    <sheet name="xã Hương Phú" sheetId="2" r:id="rId2"/>
    <sheet name="xã Thượng Lộ" sheetId="3" r:id="rId3"/>
    <sheet name="xã Thượng Quảng" sheetId="4" r:id="rId4"/>
    <sheet name="xã Thượng Nhật" sheetId="5" r:id="rId5"/>
    <sheet name="xã Hương Xuân" sheetId="6" r:id="rId6"/>
    <sheet name="xã Thượng Long" sheetId="7" r:id="rId7"/>
    <sheet name="xã Hương Sơn" sheetId="8" r:id="rId8"/>
    <sheet name="xã Hương Hữu" sheetId="9" r:id="rId9"/>
    <sheet name="xã Hương Lộc" sheetId="10" r:id="rId10"/>
    <sheet name="LIEN XA" sheetId="11" r:id="rId11"/>
    <sheet name="Sheet1" sheetId="12" r:id="rId12"/>
  </sheets>
  <definedNames>
    <definedName name="_xlnm._FilterDatabase" localSheetId="10" hidden="1">'LIEN XA'!$E$1:$E$87</definedName>
    <definedName name="_xlnm._FilterDatabase" localSheetId="0" hidden="1">'Thị trấn Khe Tre'!$A$1:$A$60</definedName>
    <definedName name="_xlnm._FilterDatabase" localSheetId="8" hidden="1">'xã Hương Hữu'!$A$1:$A$52</definedName>
    <definedName name="_xlnm._FilterDatabase" localSheetId="9" hidden="1">'xã Hương Lộc'!$A$1:$A$36</definedName>
    <definedName name="_xlnm._FilterDatabase" localSheetId="1" hidden="1">'xã Hương Phú'!$A$1:$A$84</definedName>
    <definedName name="_xlnm._FilterDatabase" localSheetId="7" hidden="1">'xã Hương Sơn'!$A$1:$A$49</definedName>
    <definedName name="_xlnm._FilterDatabase" localSheetId="5" hidden="1">'xã Hương Xuân'!$A$1:$A$60</definedName>
    <definedName name="_xlnm._FilterDatabase" localSheetId="6" hidden="1">'xã Thượng Long'!$A$1:$A$56</definedName>
    <definedName name="_xlnm._FilterDatabase" localSheetId="2" hidden="1">'xã Thượng Lộ'!$A$1:$A$53</definedName>
    <definedName name="_xlnm._FilterDatabase" localSheetId="4" hidden="1">'xã Thượng Nhật'!$A$1:$A$66</definedName>
    <definedName name="_xlnm._FilterDatabase" localSheetId="3" hidden="1">'xã Thượng Quảng'!$A$1:$A$62</definedName>
    <definedName name="_xlnm.Print_Area" localSheetId="10">'LIEN XA'!$A$1:$G$35</definedName>
    <definedName name="_xlnm.Print_Area" localSheetId="0">'Thị trấn Khe Tre'!$A$1:$G$50</definedName>
    <definedName name="_xlnm.Print_Area" localSheetId="8">'xã Hương Hữu'!$A$1:$G$52</definedName>
    <definedName name="_xlnm.Print_Area" localSheetId="9">'xã Hương Lộc'!$A$1:$G$35</definedName>
    <definedName name="_xlnm.Print_Area" localSheetId="1">'xã Hương Phú'!$A$1:$G$62</definedName>
    <definedName name="_xlnm.Print_Area" localSheetId="7">'xã Hương Sơn'!$A$1:$G$31</definedName>
    <definedName name="_xlnm.Print_Area" localSheetId="5">'xã Hương Xuân'!$A$1:$G$58</definedName>
    <definedName name="_xlnm.Print_Area" localSheetId="6">'xã Thượng Long'!$A$1:$G$56</definedName>
    <definedName name="_xlnm.Print_Area" localSheetId="2">'xã Thượng Lộ'!$A$1:$G$53</definedName>
    <definedName name="_xlnm.Print_Area" localSheetId="4">'xã Thượng Nhật'!$A$1:$G$66</definedName>
    <definedName name="_xlnm.Print_Area" localSheetId="3">'xã Thượng Quảng'!$A$1:$G$59</definedName>
  </definedNames>
  <calcPr fullCalcOnLoad="1"/>
</workbook>
</file>

<file path=xl/sharedStrings.xml><?xml version="1.0" encoding="utf-8"?>
<sst xmlns="http://schemas.openxmlformats.org/spreadsheetml/2006/main" count="1895" uniqueCount="553">
  <si>
    <t> 1</t>
  </si>
  <si>
    <t>Trụ sở công an xã</t>
  </si>
  <si>
    <t>2021-2025</t>
  </si>
  <si>
    <t>2021-2030</t>
  </si>
  <si>
    <t>xã Hương Hữu</t>
  </si>
  <si>
    <t>Khu dân cư Tà Rị giai đoạn II</t>
  </si>
  <si>
    <t>Khu dân cư Khe Vồn</t>
  </si>
  <si>
    <t>2021 - 2030</t>
  </si>
  <si>
    <t>Đường sản xuất từ lô cao su ông Mới thôn 7 đến lô đất keo của ông Vát  thôn 2, xã Hương Hữu</t>
  </si>
  <si>
    <t>Nâng cấp, mở rộng đường liên xã từ trung tâm xã Hương Hữu đi xã Hương Xuân</t>
  </si>
  <si>
    <t>Hệ thống thủy lợi trên địa bàn xã</t>
  </si>
  <si>
    <t>Xây dựng bờ kè chống sạt lở ven khe A Rò</t>
  </si>
  <si>
    <t>Mở rộng, nâng cấp các tuyến đường giao thông nông thôn</t>
  </si>
  <si>
    <t>Đường sản xuất từ lô đất trồng keo của ông Đê thôn 5 đến nhà ông Hoan thôn 4, xã Hương Hữu</t>
  </si>
  <si>
    <t>Đường sản xuất từ lô cao su ông Keo thôn 5 đến keo ông Tạo thôn 7 xã Hương Hữu</t>
  </si>
  <si>
    <t>Đường sản xuất nội đồng</t>
  </si>
  <si>
    <t>Cầu khe Dâu thôn 4, xã Hương Hữu</t>
  </si>
  <si>
    <t>Các xã, thị trấn</t>
  </si>
  <si>
    <t>Tiểu dự án giảm cường độ phát thải trong cung cấp năng lượng điện tỉnh Thừa Thiên Huế thuộc dự án Giảm cường độ phát thải trong cung cấp năng lượng điện (Kfw)</t>
  </si>
  <si>
    <t>Xã Hương Hữu</t>
  </si>
  <si>
    <t>2026-2030</t>
  </si>
  <si>
    <t>Sân vận động xã</t>
  </si>
  <si>
    <t>2025-2030</t>
  </si>
  <si>
    <t xml:space="preserve">Dự án cam Nam Đông </t>
  </si>
  <si>
    <t>Dự án chuối đặc sản</t>
  </si>
  <si>
    <t>Dự án Dứa</t>
  </si>
  <si>
    <t>Chuyển đổi đất nông nghiệp kém hiệu quả</t>
  </si>
  <si>
    <t>Dự án chăn nuôi tập trung</t>
  </si>
  <si>
    <t>Đường dân sinh khu Tà Rị, thôn 7</t>
  </si>
  <si>
    <t>STT</t>
  </si>
  <si>
    <t>Hạng mục</t>
  </si>
  <si>
    <t>Địa điểm</t>
  </si>
  <si>
    <t>Năm thực hiện</t>
  </si>
  <si>
    <t>Ghi chú</t>
  </si>
  <si>
    <t>Xã Hương Lộc</t>
  </si>
  <si>
    <t>Hạ tầng khu quy hoạch dân cư tổ 1, thôn 1, xã Hương Lộc</t>
  </si>
  <si>
    <t>Đường gom dân sinh song song đường Cam Lộ Túy Loan</t>
  </si>
  <si>
    <t>Mở rộng đường sản xuất thôn 2, thôn 3; mở rộng đường thôn xóm 1, 2, 3</t>
  </si>
  <si>
    <t>Đường từ cầu khe Môn đến vùng sản xuất thôn 3</t>
  </si>
  <si>
    <t>Hệ thống thủy lợi Khe Môn, xã Hương Lộc</t>
  </si>
  <si>
    <t>2021 - 2025</t>
  </si>
  <si>
    <t>Xã Hương Sơn</t>
  </si>
  <si>
    <t>Đất xen ghép trên địa bàn toàn xã</t>
  </si>
  <si>
    <t>Mở rộng tuyến đường 74</t>
  </si>
  <si>
    <t>Xã Thượng Long</t>
  </si>
  <si>
    <t>Đường dân sinh thôn 5, xã Thượng Long</t>
  </si>
  <si>
    <t>Đường đi vào khu du lịch sinh thái thôn A Xăng</t>
  </si>
  <si>
    <t>Đường liên xã thôn 3 Thượng Long - thôn 3 Thượng Quảng</t>
  </si>
  <si>
    <t>Đường sản xuất khe A Bhỉ</t>
  </si>
  <si>
    <t>Xây dựng cầu thôn 1-2</t>
  </si>
  <si>
    <t>Đập đầu mối và kênh mương khe Biêng mỏ đá thôn 5</t>
  </si>
  <si>
    <t>Đập đầu mối và kênh mương khe Mơ Hác</t>
  </si>
  <si>
    <t>Khu bảo tồn làng văn hoá truyền thống dân tộc Cơ Tu, huyện Nam Đông</t>
  </si>
  <si>
    <t>Dự án cam Nam Đông</t>
  </si>
  <si>
    <t>Mở rộng trường tiểu học Thượng Long</t>
  </si>
  <si>
    <t>Xã Hương Xuân</t>
  </si>
  <si>
    <t xml:space="preserve">Hạ tầng khu quy hoạch dân cư thôn 10, xã Hương Xuân </t>
  </si>
  <si>
    <t>Cụm công nghiệp Hương Hòa</t>
  </si>
  <si>
    <t>Xây dựng cây xăng thôn 11</t>
  </si>
  <si>
    <t>Đất thương mại dịch vụ</t>
  </si>
  <si>
    <t>Đường sản xuất thôn 10 xã Hương Xuân</t>
  </si>
  <si>
    <t>Đường sản xuất thôn 11 xã Hương Xuân</t>
  </si>
  <si>
    <t>Mở rộng chợ Nam Đông</t>
  </si>
  <si>
    <t xml:space="preserve">Bến, bãi kinh doanh vật liệu xây dựng cát, sỏi </t>
  </si>
  <si>
    <t>Quảng trường trước nghĩa trang liệt sỹ huyện Nam Đông</t>
  </si>
  <si>
    <t xml:space="preserve">Dự án phát triển cam Nam Đông </t>
  </si>
  <si>
    <t>Chỉnh trang vỉa hè, cây xanh trung tâm huyện Nam Đông</t>
  </si>
  <si>
    <t>Khu giết mổ gia súc tập trung</t>
  </si>
  <si>
    <t>Xã Thượng Nhật</t>
  </si>
  <si>
    <t>Đường sản xuất từ khe Ka Đẩu đến khe La Tây</t>
  </si>
  <si>
    <t>Đường sản xuất từ khe La Tây đến khe A Panl</t>
  </si>
  <si>
    <t>Đường sản xuất từ khe La Tây đến khe Cha Măng</t>
  </si>
  <si>
    <t>Đường sản xuất Cha Lai thôn 3, xã Thượng Nhật</t>
  </si>
  <si>
    <t>Đường sản xuất Cha Lai (giai đoạn 4)</t>
  </si>
  <si>
    <t>Vỉa hè từ cầu Ba Tiêu đến ngã ba cầu Nam Đông (cũ)</t>
  </si>
  <si>
    <t>Công viên trung tâm xã Thượng Nhật</t>
  </si>
  <si>
    <t>Cổng chào xã Thượng Nhật</t>
  </si>
  <si>
    <t>Đường sản xuất Thượng Nhật đi Hương Hòa</t>
  </si>
  <si>
    <t>Đường sản xuất Mai Rai giai đoan 2, Cha Lai giai đoạn 2, 3</t>
  </si>
  <si>
    <t>Xây dựng bờ kè chống sạt lở ven sông Tả Trạch</t>
  </si>
  <si>
    <t>Hệ thống nối mạng nhà máy nước Thượng Long ở xã Thượng Nhật</t>
  </si>
  <si>
    <t>Đất bãi thải trên địa bàn xã</t>
  </si>
  <si>
    <t>Tuyến đường từ nhà Ông Lon đến khu đầu mối thủy điện</t>
  </si>
  <si>
    <t>Đường sản xuất ngã ba đồi Ta Nút đến khe Cram</t>
  </si>
  <si>
    <t>Xã Thượng Lộ</t>
  </si>
  <si>
    <t>Quy hoạch Khu dân cư Thôn Dỗi</t>
  </si>
  <si>
    <t>xã Thượng Lộ</t>
  </si>
  <si>
    <t>Trường Tiểu học Thượng Lộ</t>
  </si>
  <si>
    <t>Nâng cấp, mở rộng nhà Gươl thôn Dỗi, xã Thượng Lộ</t>
  </si>
  <si>
    <t>Đường nội đồng đằm A Zông</t>
  </si>
  <si>
    <t>Đường nội đồng đằm Pa Xây</t>
  </si>
  <si>
    <t>Đường sản xuất Tổ Chim giai đoạn 2</t>
  </si>
  <si>
    <t>Đường sản xuất Kazung, Tổ Ong</t>
  </si>
  <si>
    <t>Đất quốc phòng</t>
  </si>
  <si>
    <t>Xã Thượng Quảng</t>
  </si>
  <si>
    <t>Đường sản xuất thôn 3 từ nhà ông Ben đến khe Ma Lăm, xã Thượng Quảng</t>
  </si>
  <si>
    <t>xã Thượng Quảng</t>
  </si>
  <si>
    <t>Nâng cấp và làm mới  đường vào khu sản xuất thôn 1,7</t>
  </si>
  <si>
    <t>Đường phát triển sản xuất thôn 5 từ nhà ông Trung đến khe Thanh niên</t>
  </si>
  <si>
    <t>Đường sản xuất thôn 6 từ nhà ông Dần đến rẩy bà Thía</t>
  </si>
  <si>
    <t>Nâng cấp đường bê tông từ nhà họp thôn 5 đến nhà ông Vũ</t>
  </si>
  <si>
    <t>Đường sản xuất từ keo ông Nghênh thôn 1 đến keo ông Diệm thôn 7</t>
  </si>
  <si>
    <t>Đường liên thôn từ nhà ông Bảy thôn 1 đến nhà ông Chun thôn 2</t>
  </si>
  <si>
    <t>Đường nội đồng thôn 4,5,7</t>
  </si>
  <si>
    <t>Đường sản xuất thôn 1</t>
  </si>
  <si>
    <t>Làm mới đập khe Bon thôn 2, khe Xăm thôn 4</t>
  </si>
  <si>
    <t>Nâng cấp đập thủy lợi Gia Hồ thôn 2</t>
  </si>
  <si>
    <t>Xây dựng hệ thống kênh mương từ ruộng ông Diện đến ruộng ông Vinh thôn 1</t>
  </si>
  <si>
    <t>Xây dựng hệ thống kênh mương từ nhà ông Vía đến ruộng ông Bòn thôn 3</t>
  </si>
  <si>
    <t>Nâng cấp, sửa chữa hệ thống kênh mương thôn 1,2,3,4,5,6,7</t>
  </si>
  <si>
    <t>Kè chống sạt lở khe Bó</t>
  </si>
  <si>
    <t>Kè chống sạt lở khe Arăng</t>
  </si>
  <si>
    <t>Kè chống sạt lở khe Thanh Niên</t>
  </si>
  <si>
    <t>Kè sạt lở khe Sria thôn 2 từ nhà ông Tình đến nhà ông Thăng</t>
  </si>
  <si>
    <t>Nâng cấp, làm mới cống ngầm thôn 3,6</t>
  </si>
  <si>
    <t>Xây dựng, nâng cấp hệ thống kênh mương toàn xã</t>
  </si>
  <si>
    <t>Kè chống sạt lở thôn 3, 6</t>
  </si>
  <si>
    <t>Khu thể thao trường tiểu học xã Thượng Quảng</t>
  </si>
  <si>
    <t>Nghĩa trang các thôn - xã Thượng Quảng</t>
  </si>
  <si>
    <t>Nâng cấp đường bê tông thôn 1</t>
  </si>
  <si>
    <t>2021-2030 </t>
  </si>
  <si>
    <t>2021-2025  </t>
  </si>
  <si>
    <t>Đất sản xuất kinh doanh </t>
  </si>
  <si>
    <t>Cụm công nghiệp Hương Phú</t>
  </si>
  <si>
    <t>Đường sản xuất Lò Than</t>
  </si>
  <si>
    <t>Đường sản xuất Đồng Xoài</t>
  </si>
  <si>
    <t>2021-2025 </t>
  </si>
  <si>
    <t>Đường sản xuất vào đầm cây Cóc</t>
  </si>
  <si>
    <t>Đường sản xuất từ KQH Ka Tư đến khe Nước Ngược</t>
  </si>
  <si>
    <t>xã Hương Phú</t>
  </si>
  <si>
    <t>Sửa chữa, nâng cấp an toàn đập (WB 8) Hồ Ka Tư</t>
  </si>
  <si>
    <t>Bưu điện trong khu trung tâm</t>
  </si>
  <si>
    <t>Xây dựng trạm y tế (chuyển trạm y tế vào khu trung tâm)</t>
  </si>
  <si>
    <t>Khu dân cư thôn Phú Nam</t>
  </si>
  <si>
    <t>Khu dân cư thôn Ka Tư</t>
  </si>
  <si>
    <t xml:space="preserve">Trụ sở UBND xã </t>
  </si>
  <si>
    <t>Trụ sở công an thị trấn</t>
  </si>
  <si>
    <t>Thị trấn Khe Tre</t>
  </si>
  <si>
    <t>Cơ sở làm việc Công an huyện Nam Đông (vị trí mới)</t>
  </si>
  <si>
    <t>Chi cục thi hành án dân sự huyện Nam Đông</t>
  </si>
  <si>
    <t>Khu dân cư tổ dân phố 4, thị trấn Khe Tre</t>
  </si>
  <si>
    <t>Hạ tầng khu quy hoạch dân cư ven sông Tả Trạch, thị trấn Khe Tre (giai đoạn 1)</t>
  </si>
  <si>
    <t>Khu quy hoạch dân cư tổ dân phố 1, thị trấn Khe Tre</t>
  </si>
  <si>
    <t>Xây dựng khu tái định cư và đấu giá thị trấn Khe Tre</t>
  </si>
  <si>
    <t>Nâng cấp mở rộng các tuyến nhánh đường nội thị khu vực 4</t>
  </si>
  <si>
    <t>Nâng cấp, mở rộng đường cụm 1,2 khu vực 1 (từ nhà ông Thế đến nhà ông Lộc)</t>
  </si>
  <si>
    <t>Đường Trường Sơn Đông nối dài đến trung tâm y tế huyện</t>
  </si>
  <si>
    <t>Mở rộng đường Trần Hữu Trung</t>
  </si>
  <si>
    <t>Đường nội thị khu vực 4 giáp từ Đặng Hữu Khuê đến nhà ông Thừa</t>
  </si>
  <si>
    <t>Đường A Lơn nối dài đến Tổ dân phố 3, thị trấn Khe Tre</t>
  </si>
  <si>
    <t>Vỉa hè tuyến đường Khu vực 4 thị trấn Khe Tre đi Hương Lộc</t>
  </si>
  <si>
    <t>Thị trấn Khe Tre, xã Hương Lộc</t>
  </si>
  <si>
    <t>Mở rộng và nâng cấp tuyến đường Nguyễn Thế Lịch</t>
  </si>
  <si>
    <t>Kè chống sạt lỡ sông Tả Trạch đoạn từ cầu Khe Tre đến trung tâm y tế huyện</t>
  </si>
  <si>
    <t>Kè chống sạt lở bờ sông Tả Trạch đoạn từ Trung tâm y tế huyện đến cầu Leno</t>
  </si>
  <si>
    <t>Nâng cấp hệ thống thoát nước thị trấn Khe Tre</t>
  </si>
  <si>
    <t xml:space="preserve">Tôn tạo và phát huy giá trị di tích Địa điểm chiến thắng Đồn Khe Tre </t>
  </si>
  <si>
    <t>Chợ phiên nông sản, đặc sản huyện Nam Đông</t>
  </si>
  <si>
    <t xml:space="preserve"> 2021-2030 </t>
  </si>
  <si>
    <t>Khách sạn 3 sao trở lên</t>
  </si>
  <si>
    <t>Phòng VHTT</t>
  </si>
  <si>
    <t>Khu du lịch cộng đồng làng văn hóa Cơ Tu</t>
  </si>
  <si>
    <t>Khu du lịch sinh thái Khu Hang Dơi</t>
  </si>
  <si>
    <t>Mở rộng và nâng cấp tuyến đường từ nhà ông Dương đến nhà họp thôn A Tin</t>
  </si>
  <si>
    <t>Dự án xây dựng khu thương mại, kết hợp dịch vụ nhà hàng và khách sạn tại thị trấn Khe Tre, huyện Nam Đông</t>
  </si>
  <si>
    <t>Đơn vị đăng ký</t>
  </si>
  <si>
    <t>Đường sản xuất thôn 4</t>
  </si>
  <si>
    <t>UBND TT</t>
  </si>
  <si>
    <t>BCHQS huyện</t>
  </si>
  <si>
    <t>UBND xã</t>
  </si>
  <si>
    <t>Điểm du lịch Thác Trượt</t>
  </si>
  <si>
    <t>Điểm du lịch Thác Phướn</t>
  </si>
  <si>
    <t>Nghĩa trang 3 thôn (Thôn Cha Măng, Ria Hố, Dỗi)</t>
  </si>
  <si>
    <t>THỊ TRẤN KHE TRE</t>
  </si>
  <si>
    <t>DANH MỤC CÔNG TRÌNH DỰ ÁN QUY HOẠCH SỬ DỤNG ĐÂT THỜI KỲ 2021 - 2030</t>
  </si>
  <si>
    <t>XÃ HƯƠNG PHÚ</t>
  </si>
  <si>
    <t>Diện tích quy hoạch (ha)</t>
  </si>
  <si>
    <t>XÃ THƯỢNG QUẢNG</t>
  </si>
  <si>
    <t>XÃ THƯỢNG LỘ</t>
  </si>
  <si>
    <t>XÃ THƯỢNG NHẬT</t>
  </si>
  <si>
    <t>XÃ HƯƠNG XUÂN</t>
  </si>
  <si>
    <t>XÃ THƯỢNG LONG</t>
  </si>
  <si>
    <t>XÃ HƯƠNG SƠN</t>
  </si>
  <si>
    <t>XÃ HƯƠNG HỮU</t>
  </si>
  <si>
    <t>XÃ HƯƠNG LỘC</t>
  </si>
  <si>
    <t>Xây dựng trường mầm non Ka Tư</t>
  </si>
  <si>
    <t>Mở rộng trường mầm non Thượng Nhật</t>
  </si>
  <si>
    <t>Phòng GD</t>
  </si>
  <si>
    <t>t</t>
  </si>
  <si>
    <t>Mở rộng đường Thanh An- Phú Mậu</t>
  </si>
  <si>
    <t>Bãi rác xã Hương Phú (chất thải rắn xây dựng)</t>
  </si>
  <si>
    <t>Bãi rác xã Hương Phú ( chất thải sinh hoạt)</t>
  </si>
  <si>
    <t>Khu dân cư tthôn Thanh An</t>
  </si>
  <si>
    <t>Đường sản xuất khe nước ngược, xã Hương Phú</t>
  </si>
  <si>
    <t>Kè chống sạt lở từ đèo số 5 tới vùng quy hoạch đất ở tổ 1 thôn 1</t>
  </si>
  <si>
    <t>Kè chống sạt lở từ khu tái định cư khe Môn đến đường Hồ Chí Minh</t>
  </si>
  <si>
    <t>Khu du lịch sinh thái khe Môn</t>
  </si>
  <si>
    <t>Chuyển đổi đất nông nghiệp kém hiệu quả sang chăn nuôi tập trung</t>
  </si>
  <si>
    <t>Đất xen ghép thôn 1,2,3</t>
  </si>
  <si>
    <t>Đường sản xuất từ đập thủy điện đến khe Cha Lai</t>
  </si>
  <si>
    <t>Điểm dịch vụ du lịch khu vực đập tràn Hai Nhất</t>
  </si>
  <si>
    <t>Xây dựng kè chống sạt lở bờ sông đoạn qua thôn Phú Nhuận, thôn Thuận Lộc, thôn Tây Linh và thôn Phú Thuận</t>
  </si>
  <si>
    <t>Dự án đầu tư xây dựng công trình khai thác lộ thiên đá Gabro làm ốp lát tại khu 1, xã Hương Xuân</t>
  </si>
  <si>
    <t>Thôn 9, Thôn 10</t>
  </si>
  <si>
    <t>Thôn Thuận Lộc</t>
  </si>
  <si>
    <t>Thôn 10</t>
  </si>
  <si>
    <t>Thôn 11, Thôn Phú Nhuận</t>
  </si>
  <si>
    <t xml:space="preserve">Nhà máy sản xuất chế biến đá ốp lát GaBro của công ty cổ phần đầu tư Hà An Phú Lộc </t>
  </si>
  <si>
    <t>Chuyển đổi đất lúa kém hiểu quả (Cánh đồng thôn 11 và cánh đồng cây sung thôn Phú Nhuận)</t>
  </si>
  <si>
    <t xml:space="preserve">Thôn 11, Phú Nhuận </t>
  </si>
  <si>
    <t>Thôn 8, 9, 10, 11</t>
  </si>
  <si>
    <t>Khu vui chơi giải trí trung tâm xã</t>
  </si>
  <si>
    <t>Thôn 2</t>
  </si>
  <si>
    <t>Nâng cấp mở rộng tuyến đường liên thôn  3 - 4</t>
  </si>
  <si>
    <t>Đường sản xuất thôn 3 (từ nhà ông Vía)</t>
  </si>
  <si>
    <t xml:space="preserve">Mỏ đất san lấp </t>
  </si>
  <si>
    <t>Nghĩa trang nhân dân xã Hương Sơn (tại Khe Ngọc)</t>
  </si>
  <si>
    <t>Khu chăn nuôi tập trung (tại T7)</t>
  </si>
  <si>
    <t xml:space="preserve">Đất quốc phòng </t>
  </si>
  <si>
    <t>Đất an ninh</t>
  </si>
  <si>
    <t>I</t>
  </si>
  <si>
    <t>II</t>
  </si>
  <si>
    <t>III</t>
  </si>
  <si>
    <t>Đất cơ sở sản xuất phi nông nghiệp</t>
  </si>
  <si>
    <t>IV</t>
  </si>
  <si>
    <t>Đất cụm công nghiệp</t>
  </si>
  <si>
    <t>V</t>
  </si>
  <si>
    <t xml:space="preserve">Đất giao thông </t>
  </si>
  <si>
    <t>VI</t>
  </si>
  <si>
    <t>Nâng cấp mở rộng đường vào Thác Phướn</t>
  </si>
  <si>
    <t xml:space="preserve">Đất thuỷ lợi </t>
  </si>
  <si>
    <t>Đất công trình bưu chính, viễn thông</t>
  </si>
  <si>
    <t>Đất xây dựng cơ sở y tế</t>
  </si>
  <si>
    <t xml:space="preserve">Đất xây dựng cơ sở giáo dục và đào tạo </t>
  </si>
  <si>
    <t>Đất ở tại nông thôn</t>
  </si>
  <si>
    <t>Đất xây dựng trụ sở cơ quan</t>
  </si>
  <si>
    <t>Đất bãi thải, xử lý chất thải</t>
  </si>
  <si>
    <t>Đất làm nghĩa trang, nghĩa địa, nhà tang lễ, nhà hỏa táng</t>
  </si>
  <si>
    <t>Đất xây dựng cơ sở văn hóa</t>
  </si>
  <si>
    <t>Đất nông nghiệp khác</t>
  </si>
  <si>
    <t>Đất trồng cây lâu năm</t>
  </si>
  <si>
    <t>Đất trồng cây hàng năm khác</t>
  </si>
  <si>
    <t>Đất ở tại đô thị</t>
  </si>
  <si>
    <t>Đất thương mại, dịch vụ</t>
  </si>
  <si>
    <t>Đất thương mại dịch vụ trên địa bàn thị trấn</t>
  </si>
  <si>
    <t>Đất có di tích lịch sử, văn hóa</t>
  </si>
  <si>
    <t>Đất khu vui chơi, giải trí công cộng</t>
  </si>
  <si>
    <t>Đất chợ</t>
  </si>
  <si>
    <t>Đất công trình năng lượng</t>
  </si>
  <si>
    <t>Khu dân cư xen ghép các thôn</t>
  </si>
  <si>
    <t>Đất rừng đặc dụng</t>
  </si>
  <si>
    <t xml:space="preserve">Đất xây dựng cơ sở thể dục - thể thao </t>
  </si>
  <si>
    <t>Nghĩa trang nhân dân xã Thượng Nhật</t>
  </si>
  <si>
    <t>Đất sử dụng cho hoạt động khoáng sản</t>
  </si>
  <si>
    <t>Đất sản xuất làm vật liệu xây dựng, làm đồ gốm</t>
  </si>
  <si>
    <t>Đất cơ sở tôn giáo</t>
  </si>
  <si>
    <t>Quy hoạch khu khai thác đá ốp lát</t>
  </si>
  <si>
    <t>Đường bê tông từ nhà ông Ân đến nhà ông Chung thôn Dỗi</t>
  </si>
  <si>
    <t>Nâng cấp, mở rộng đường từ ngã ba trục chính trung tâm xã đến Trường Mầm non Thượng Long</t>
  </si>
  <si>
    <t xml:space="preserve">Đường sản xuất Ba Hồ </t>
  </si>
  <si>
    <t xml:space="preserve">Đường sản xuất khe Ta Vác </t>
  </si>
  <si>
    <t>Xây dựng, nâng cấp hệ thống kênh mương thủy lợi</t>
  </si>
  <si>
    <t>Khu vui chơi giải trí xã</t>
  </si>
  <si>
    <t>Khu du lịch cộng đồng</t>
  </si>
  <si>
    <t>Chăn nuôi  tập trung</t>
  </si>
  <si>
    <t>Kè Thôn 1, 3</t>
  </si>
  <si>
    <t>Đường sản xuất viền lòng hồ Tà Rinh</t>
  </si>
  <si>
    <t>Nghĩa trang nhân dân xã Thượng Long</t>
  </si>
  <si>
    <t>VII</t>
  </si>
  <si>
    <t>VIII</t>
  </si>
  <si>
    <t>IX</t>
  </si>
  <si>
    <t>X</t>
  </si>
  <si>
    <t>XI</t>
  </si>
  <si>
    <t>XII</t>
  </si>
  <si>
    <t>XIII</t>
  </si>
  <si>
    <t>XIV</t>
  </si>
  <si>
    <t>XV</t>
  </si>
  <si>
    <t>XVI</t>
  </si>
  <si>
    <t>Đất giao thông</t>
  </si>
  <si>
    <t>Khu chăn nuôi tập trung tại các thôn</t>
  </si>
  <si>
    <t>LIÊN XÃ</t>
  </si>
  <si>
    <t>Chuyển đổi mục đích sử dụng đất vườn ao liền kề đất ở và đất nông nghiệp xen kẽ trong khu dân cư sang đất ở nông thôn của hộ gia đình cá nhân</t>
  </si>
  <si>
    <t>Hạ tầng khu dân cư Khe Ngọc</t>
  </si>
  <si>
    <t>Xã Hương Xuân, xã Hương Hữu</t>
  </si>
  <si>
    <t>Dự án đầu tư xây dựng công trình khai thác lộ thiên đá Gabro làm ốp lát tại khu 2</t>
  </si>
  <si>
    <t>Quy hoạch tượng đài, tranh hoành tráng, tượng, biểu tượng kiến trúc và vườn tượng. Biểu tượng kiến trúc nghệ thuật lịch sử, văn hóa</t>
  </si>
  <si>
    <t>Trạm thu phát sóng di động</t>
  </si>
  <si>
    <t>Đường Thượng Long - A Vương</t>
  </si>
  <si>
    <t>Tổ dân phố 4</t>
  </si>
  <si>
    <t>Tổ dân phố 1</t>
  </si>
  <si>
    <t>Thôn 7</t>
  </si>
  <si>
    <t>Tổ dân phố 3</t>
  </si>
  <si>
    <t>Thôn 1</t>
  </si>
  <si>
    <t>Thôn 3, 4</t>
  </si>
  <si>
    <t>Thôn 5,6,7</t>
  </si>
  <si>
    <t>Thôn 1,2</t>
  </si>
  <si>
    <t>Thôn 1,7</t>
  </si>
  <si>
    <t>Thôn 5</t>
  </si>
  <si>
    <t>Thôn 6</t>
  </si>
  <si>
    <t>Thôn1</t>
  </si>
  <si>
    <t>Thôn3</t>
  </si>
  <si>
    <t>Thôn 1,2,3,4,5,6,7</t>
  </si>
  <si>
    <t>Thôn 3,6</t>
  </si>
  <si>
    <t>Thôn 2,4</t>
  </si>
  <si>
    <t>Thôn 11</t>
  </si>
  <si>
    <t>Thôn 2,3,4</t>
  </si>
  <si>
    <t>Thôn 6,7,8</t>
  </si>
  <si>
    <t>Thôn 1,3</t>
  </si>
  <si>
    <t>Thôn 5,6</t>
  </si>
  <si>
    <t>Thôn 4</t>
  </si>
  <si>
    <t>Khu nghĩa trang thôn 5, 6</t>
  </si>
  <si>
    <t>Khu nghĩa trang thôn 7</t>
  </si>
  <si>
    <t>Thôn 8</t>
  </si>
  <si>
    <t>Thôn Thanh An, Phú Mậu</t>
  </si>
  <si>
    <t>Thôn Ka Tư</t>
  </si>
  <si>
    <t>Thôn Hà An, Đa Phú</t>
  </si>
  <si>
    <t>Thôn Phú Hòa</t>
  </si>
  <si>
    <t>Thôn Thanh An</t>
  </si>
  <si>
    <t>Vùng Gia Viên</t>
  </si>
  <si>
    <t>Thôn Hà An</t>
  </si>
  <si>
    <t xml:space="preserve">Thôn Phú Nam </t>
  </si>
  <si>
    <t>Các tuyến đường trong khu dân cư tổ dân phố 3</t>
  </si>
  <si>
    <t>Mương thoát nước các tổ dân phố</t>
  </si>
  <si>
    <t>Hệ thống thủy lợi ống thôn 1</t>
  </si>
  <si>
    <t>Đường bê tông nhà ông Khai đến nhà ông Thắng</t>
  </si>
  <si>
    <t>Khu nghĩa trang thôn 2, 3, 4</t>
  </si>
  <si>
    <t xml:space="preserve">Bến xe </t>
  </si>
  <si>
    <t>Chợ Khe Tre</t>
  </si>
  <si>
    <t>Mương thoát nước từ nhà ông Hùng đến nhà ông Búa</t>
  </si>
  <si>
    <t>Mở rộng trường Long Quảng</t>
  </si>
  <si>
    <t>Đường nối A Kỳ nối Thượng Long Thượng Quảng</t>
  </si>
  <si>
    <t>Chuyển đổi đất lúa kém hiểu quả</t>
  </si>
  <si>
    <t>Dự án trồng cây ăn quả có múi</t>
  </si>
  <si>
    <t>Mỏ đá Hương Sơn</t>
  </si>
  <si>
    <t xml:space="preserve">Điểm dừng nghĩ đường cao tốc </t>
  </si>
  <si>
    <t>Diện tích 
quy hoạch (ha)</t>
  </si>
  <si>
    <t>Mở rộng trường mầm non Hoa Đỗ Quyên</t>
  </si>
  <si>
    <t>Tổ dân phố 2</t>
  </si>
  <si>
    <t>Mở rộng trường tiểu học thị trấn Khe Tre</t>
  </si>
  <si>
    <t>Mở rộng trường THCS thị trấn Khe Tre</t>
  </si>
  <si>
    <t>Công viên cây xanh ven sông Tả Trạch</t>
  </si>
  <si>
    <t xml:space="preserve">Mương thoát nước từ nhà ông Cấn đến suối Le No </t>
  </si>
  <si>
    <t>Mương thoát nước từ nhà ông Nhân đến nhà ông Thanh</t>
  </si>
  <si>
    <t xml:space="preserve">Mở rộng nghĩa trang  thôn Thanh An </t>
  </si>
  <si>
    <t>Khu du lịch lòng hồ thủy điện Thượng Lộ</t>
  </si>
  <si>
    <t>Cống thoát nước từ nhà ông Ái đến khe Lá cụm dân cư La Hố</t>
  </si>
  <si>
    <t xml:space="preserve">Dự án trồng Chuối </t>
  </si>
  <si>
    <t>Dự án trồng Dứa</t>
  </si>
  <si>
    <t>Khu dân cư tập trung</t>
  </si>
  <si>
    <t>Diện tích
 quy hoạch (ha)</t>
  </si>
  <si>
    <t>Mương thoát nước từ nhà bà Tuyến đến cầu Trần Đức Lương</t>
  </si>
  <si>
    <t>Mương thoát nước từ cầu cũ Hương Giang tới cầu mới Hương Giang</t>
  </si>
  <si>
    <t>Đất xây dựng cơ sở thể dục thể thao trên địa bàn xã</t>
  </si>
  <si>
    <t>Khu du lịch sinh thái, cộng đồng Kazan</t>
  </si>
  <si>
    <t>Khu định canh định cư mới tại thôn 6</t>
  </si>
  <si>
    <t>Nâng cấp mở rộng đường từ trục chính trung tâm xã đến Trường mầm non Hương Sơn</t>
  </si>
  <si>
    <t xml:space="preserve">Xây dựng bờ kè chống sạt lở đường đi vào vùng Tà Rị </t>
  </si>
  <si>
    <t>Xây dựng điểm chiến thắng Trung tâm huấn luyện biệt kích Nam Đông</t>
  </si>
  <si>
    <t>Niệm phật đường Hương Lộc</t>
  </si>
  <si>
    <t>Hệ thống thủy lợi ống Khe Môn, xã Hương Lộc (giai đoạn 2)</t>
  </si>
  <si>
    <t>Xã Hương Xuân, xã Hương Phú, Thị trấn Khe Tre, xã Hương Sơn</t>
  </si>
  <si>
    <t xml:space="preserve">Khu tái định cư tập trung thôn Lấp, A Tin và Ta Rin </t>
  </si>
  <si>
    <t>Khu chăn nuôi tập trung trên địa bàn xã</t>
  </si>
  <si>
    <t>Mở rộng đường từ cầu Hương Sơn lên tới tỉnh lộ 14B xã Hương Xuân</t>
  </si>
  <si>
    <t>Đất nông nghiệp</t>
  </si>
  <si>
    <t>NNP</t>
  </si>
  <si>
    <t>Đất trồng lúa</t>
  </si>
  <si>
    <t>LUA</t>
  </si>
  <si>
    <t>Trong đó: Đất chuyên trồng lúa nước</t>
  </si>
  <si>
    <t>LUC</t>
  </si>
  <si>
    <t>HNK</t>
  </si>
  <si>
    <t>CLN</t>
  </si>
  <si>
    <t>Đất rừng phòng hộ</t>
  </si>
  <si>
    <t>RPH</t>
  </si>
  <si>
    <t>RDD</t>
  </si>
  <si>
    <t>Đất rừng sản xuất</t>
  </si>
  <si>
    <t>RSX</t>
  </si>
  <si>
    <t>Trong đó: đất có rừng sản xuất là rừng tự nhiên</t>
  </si>
  <si>
    <t>RSN</t>
  </si>
  <si>
    <t>Đất nuôi  trồng thuỷ sản</t>
  </si>
  <si>
    <t>NTS</t>
  </si>
  <si>
    <t>NKH</t>
  </si>
  <si>
    <t>Đất phi nông nghiệp</t>
  </si>
  <si>
    <t>PNN</t>
  </si>
  <si>
    <t>CQP</t>
  </si>
  <si>
    <t>CAN</t>
  </si>
  <si>
    <t>Đất khu công nghiệp</t>
  </si>
  <si>
    <t>SKK</t>
  </si>
  <si>
    <t>SKN</t>
  </si>
  <si>
    <t>TMD</t>
  </si>
  <si>
    <t>SKC</t>
  </si>
  <si>
    <t>SKS</t>
  </si>
  <si>
    <t>SKX</t>
  </si>
  <si>
    <t>Đất phát triển hạ tầng cấp quốc gia, cấp tỉnh, cấp huyện, cấp xã</t>
  </si>
  <si>
    <t>DHT</t>
  </si>
  <si>
    <t>DGT</t>
  </si>
  <si>
    <t>DTL</t>
  </si>
  <si>
    <t>DVH</t>
  </si>
  <si>
    <t>DYT</t>
  </si>
  <si>
    <t>DGD</t>
  </si>
  <si>
    <t>DTT</t>
  </si>
  <si>
    <t>Đất xây dựng cơ sở khoa học và công nghệ</t>
  </si>
  <si>
    <t>DKH</t>
  </si>
  <si>
    <t>Đất xây dựng cơ sở dịch vụ xã hội</t>
  </si>
  <si>
    <t>DXH</t>
  </si>
  <si>
    <t>DNL</t>
  </si>
  <si>
    <t>DBV</t>
  </si>
  <si>
    <t>Đất xây dựng kho dự trữ quốc gia</t>
  </si>
  <si>
    <t>DKG</t>
  </si>
  <si>
    <t>DDT</t>
  </si>
  <si>
    <t>DRA</t>
  </si>
  <si>
    <t>TON</t>
  </si>
  <si>
    <t>NTD</t>
  </si>
  <si>
    <t>DCH</t>
  </si>
  <si>
    <t>Đất danh lam thắng cảnh</t>
  </si>
  <si>
    <t>DDL</t>
  </si>
  <si>
    <t>Đất sinh hoạt cộng đồng</t>
  </si>
  <si>
    <t>DSH</t>
  </si>
  <si>
    <t>DKV</t>
  </si>
  <si>
    <t>ONT</t>
  </si>
  <si>
    <t>ODT</t>
  </si>
  <si>
    <t>TSC</t>
  </si>
  <si>
    <t>Đất xây dựng trụ sở của tổ chức sự nghiệp</t>
  </si>
  <si>
    <t>DTS</t>
  </si>
  <si>
    <t>Đất xây dựng cơ sở ngoại giao</t>
  </si>
  <si>
    <t>DNG</t>
  </si>
  <si>
    <t>Đất cơ sở tín ngưỡng</t>
  </si>
  <si>
    <t>TIN</t>
  </si>
  <si>
    <t>Đất sông, ngòi, kênh, rạch, suối</t>
  </si>
  <si>
    <t>SON</t>
  </si>
  <si>
    <t>Đất có mặt nước chuyên dùng</t>
  </si>
  <si>
    <t>MNC</t>
  </si>
  <si>
    <t>Đất phi nông nghiệp khác</t>
  </si>
  <si>
    <t>PNK</t>
  </si>
  <si>
    <t>Đất chưa sử dụng</t>
  </si>
  <si>
    <t>CSD</t>
  </si>
  <si>
    <t>Xã Hương Sơn, Hương Xuân</t>
  </si>
  <si>
    <t>Xã Thượng Long, Thượng Quảng</t>
  </si>
  <si>
    <t>Xã Hương Xuân, Hương Phú, Thị trấn Khe Tre</t>
  </si>
  <si>
    <t>Tỉnh lộ 16 nối từ xã Dương Hòa (Thị xã Hương Thủy) đến xã Hương Sơn</t>
  </si>
  <si>
    <t>Dự án hồ Tả Trạch (đền bù bổ sung)</t>
  </si>
  <si>
    <t>Đường sản xuất tổ 4, thôn 2 (giáp đường gom đến vùng sản xuất Khe Mụ Hảo)</t>
  </si>
  <si>
    <t>Khu bảo tồn làng văn hóa truyền thống dân tộc Cơ Tu, huyện Nam Đông</t>
  </si>
  <si>
    <t xml:space="preserve">Đất san lấp </t>
  </si>
  <si>
    <t>Đất cho hoạt động khoáng sản</t>
  </si>
  <si>
    <t>Đất san lấp</t>
  </si>
  <si>
    <t>Vùng sản xuất nông nghiệp công nghệ cao</t>
  </si>
  <si>
    <t>Đường trục thôn Xuân Phú, Hà An, Đa Phú, xã Hương Phú</t>
  </si>
  <si>
    <t>MTQG</t>
  </si>
  <si>
    <t>Thôn Xuân Phú, Hà An, Đa Phú,</t>
  </si>
  <si>
    <t>Ngân sách huyện</t>
  </si>
  <si>
    <t>Đường trục thôn 3, 4 xã Thượng Nhật</t>
  </si>
  <si>
    <t>Đường bê tông thôn 1, 3 xã Thượng Nhật</t>
  </si>
  <si>
    <t>Đường trục thôn 1, 2 xã Thượng Nhật</t>
  </si>
  <si>
    <t>Nguồn khác</t>
  </si>
  <si>
    <t>Ngân sách</t>
  </si>
  <si>
    <t>Đã thực hiện năm 2021</t>
  </si>
  <si>
    <t>2026 - 2030</t>
  </si>
  <si>
    <t xml:space="preserve">Ngân sách </t>
  </si>
  <si>
    <t>Đường nghĩa địa thôn 2, 6, 7</t>
  </si>
  <si>
    <t>Đường sản xuất thôn 7</t>
  </si>
  <si>
    <t>Vốn khác</t>
  </si>
  <si>
    <t>Đường liên thôn Hà An đến cầu Đa Phú</t>
  </si>
  <si>
    <t>Nguồn Khác</t>
  </si>
  <si>
    <t>Đường sản xuất từ trại 2 đến khe Ốc xã Thượng Lộ</t>
  </si>
  <si>
    <t>Đường sản xuất từ khe Dâu đến trại 3 khe KaZung xã Thượng Lộ</t>
  </si>
  <si>
    <t>Đường sản xuất vào khu khe Lá</t>
  </si>
  <si>
    <t>Khu du lịch sinh thái Thủy điện Thượng Nhật</t>
  </si>
  <si>
    <t>Đường trục thôn 5, 6 xã Thượng Nhật</t>
  </si>
  <si>
    <t>Đường nội đồng ruộng A Sên</t>
  </si>
  <si>
    <t>Đã thực hiện năm 2021, 2022</t>
  </si>
  <si>
    <t>Cải tạo Hệ thống thủy lợi trên địa bàn xã</t>
  </si>
  <si>
    <t>Mở mộng Trường tiểu học và THCS Kim Đồng</t>
  </si>
  <si>
    <t xml:space="preserve">Dự án trồng cam Nam Đông và cây có múi </t>
  </si>
  <si>
    <t>Thủy điện Thượng Nhật (phần bổ sung đường dây điện)</t>
  </si>
  <si>
    <t>Kè chống sạt lở bờ sông Tả Trạch đoạn từ cầu Khe Tre đến giáp ranh xã Thượng Lộ</t>
  </si>
  <si>
    <t xml:space="preserve">2021-2030 </t>
  </si>
  <si>
    <t>Đề án phát triển Dân tộc thiểu số</t>
  </si>
  <si>
    <t>Tuyến đường phục vụ sản xuất từ điểm đấu nối với tỉnh lộ 14B vào khu sản xuất thuộc xã Hương Xuân, huyện Nam Đông (Đường vào mỏ đá Hà An Phú Lộc)</t>
  </si>
  <si>
    <t>Chuyển đổi đất nông nghiệp kém hiểu quả</t>
  </si>
  <si>
    <t>Quy hoạch đất ở sau lưng nhà sinh hoạt cộng đồng thôn 1</t>
  </si>
  <si>
    <t>Giai Đoạn 2026-2030</t>
  </si>
  <si>
    <t>Giai Đoạn 2021-2025</t>
  </si>
  <si>
    <t>Mở rộng, nâng cấp các tuyến đường trục chính:
+ Đoạn từ ngã ba huyện đội mới đi thôn 10
+ Đoạn từ chợ Nam Đông đi đập tràn Hai Nhất</t>
  </si>
  <si>
    <t>Nhà máy xi măng Nam Đông</t>
  </si>
  <si>
    <t>Đường sản xuất thôn 5,6 xã Hương Hữu</t>
  </si>
  <si>
    <t>Phòng NN</t>
  </si>
  <si>
    <t>Đất xây dựng cơ sở giáo dục - đào tạo</t>
  </si>
  <si>
    <t>Đất mặt nước chuyên dùng</t>
  </si>
  <si>
    <t>Điểm tựa tiểu đoàn bộ binh</t>
  </si>
  <si>
    <t>Giai đoạn 2021-2025</t>
  </si>
  <si>
    <t>Giai đoạn 2026-2030</t>
  </si>
  <si>
    <t>Chuyển đổi đất mục đích sử dụng đất vườn ao liền kề sang đất ở đô thị của hộ gia đình cá nhân.</t>
  </si>
  <si>
    <t>Thôn 4, 7</t>
  </si>
  <si>
    <t>Hạ tầng khu quy hoạch dân cư tổ 1, thôn 1, xã Hương Lộc (giai đoạn 2026-2030)</t>
  </si>
  <si>
    <t>DA LNBV</t>
  </si>
  <si>
    <t xml:space="preserve">  Khu chăn nuôi tập trung</t>
  </si>
  <si>
    <t>2021-230</t>
  </si>
  <si>
    <t>Đất trồng cây hàng năm</t>
  </si>
  <si>
    <t>Mở rộng nghĩa trang  thôn Phú Hòa</t>
  </si>
  <si>
    <t xml:space="preserve">Hạ tầng khu quy hoạch dân cư thôn Dỗi </t>
  </si>
  <si>
    <t>Quy hoạch Khu dân cư thôn  Ria Hố</t>
  </si>
  <si>
    <t>Đường bê tông nhà ông Đấu thôn Cha Măng đến đến nhà họp dân Mụ Nằm thôn Ria Hố</t>
  </si>
  <si>
    <t xml:space="preserve">Mở rộng đường từ nhà ông Lợi đến thác KaZan thôn Dỗi </t>
  </si>
  <si>
    <t>Mở rộng trục đường chính từ trường tiểu học Thượng Lộ đến trạm Kiểm lâm Thượng Lộ</t>
  </si>
  <si>
    <t>Đường sản xuất khe Dâu xã Thượng Lộ (giai đoạn 2)</t>
  </si>
  <si>
    <t>Cống thoát nước từ nhà ông Linh (Mụ Nằm) đến nhà ông Hải (Cha Măng)</t>
  </si>
  <si>
    <t>Diện tích Quy hoạch (ha)</t>
  </si>
  <si>
    <t xml:space="preserve">Ghi chú
</t>
  </si>
  <si>
    <t>thôn Bha Bhar</t>
  </si>
  <si>
    <t>Đất ở trong khu trung tâm xã</t>
  </si>
  <si>
    <t>thôn Ta Rung</t>
  </si>
  <si>
    <t>Chuyển đổi mục đích SDĐ vườn ao liền kề đất ở và đất nông nghiệp xen kẽ trong khu dân cư sang đất ở nông thôn của hộ gia đình cá nhân</t>
  </si>
  <si>
    <t>Đường sản xuất từ A2 đến T7 xã Hương Sơn (giai đoạn 2)</t>
  </si>
  <si>
    <t>thôn A2</t>
  </si>
  <si>
    <t>Đường sản xuất từ thôn Ta Rung đến khu vực cổng trời</t>
  </si>
  <si>
    <t>Đường sản xuất từ thôn A2 đến hết khe Cha Po</t>
  </si>
  <si>
    <t>Đường sản xuất từ thôn Bha Bhar đến thôn Ta Rung</t>
  </si>
  <si>
    <t>thôn Bha Bhar và thôn Ta Rung</t>
  </si>
  <si>
    <t>Mở rộng các tuyến đường và vĩa hè liên thôn, trục thôn, xóm ngõ trên địa bàn xã</t>
  </si>
  <si>
    <t>Dự án Cam Nam Đông</t>
  </si>
  <si>
    <t>Dự án Chuối đặc sản</t>
  </si>
  <si>
    <t xml:space="preserve">Đường từ khu quy hoạch Tổ dân phố 1 đến trung tâm Y tế huyện Nam Đông </t>
  </si>
  <si>
    <t>Khu du lịch sinh thái đồi ông Đại thôn Phú Nhuận</t>
  </si>
  <si>
    <t>Xã hội hóa</t>
  </si>
  <si>
    <t>Mở rộng, nâng cấp đường trục chính: Đoạn từ cây xăng Ái Nguyên đến nhà ông Lại Ninh, thôn 8</t>
  </si>
  <si>
    <t>Mở rộng nghĩa trang xã Hương Xuân (thôn 8)</t>
  </si>
  <si>
    <t>Khu chăn nuôi tập trung (Thôn 11: 6 ha, vùng La Vây thôn Phú Nhuận: 4 ha)</t>
  </si>
  <si>
    <t>Theo ĐA số 02/ĐA-UBND ngày 22/9/2020 của huyện Nam Đông</t>
  </si>
  <si>
    <t>Đường sản xuất Thôn 11 (2 vị trí)
+ Đường sản xuất vùng Hòa Bình
+ Đường sản xuất vùng nông trường thôn 11 (nhà khuyết tật đến ngầm tràn)</t>
  </si>
  <si>
    <t>Mở rộng và nâng cấp hệ thống đường liên xã</t>
  </si>
  <si>
    <t>Trường THPT Nam Đông (Đối diện trung tâm GDTX)</t>
  </si>
  <si>
    <t>Khu chăn nuôi tập trung (Thôn 11: 9 ha, vùng La Vây thôn Phú Nhuận: 8 ha)</t>
  </si>
  <si>
    <t>Chuyển đổi đất RSX nằm ngoài diện tích quy hoạch 3 loại rừng sang đất trồng cây lâu năm</t>
  </si>
  <si>
    <t>đồi độc lập</t>
  </si>
  <si>
    <t>a</t>
  </si>
  <si>
    <t>b</t>
  </si>
  <si>
    <t>Quy hoạch trung tâm thể thao xã Thương Long</t>
  </si>
  <si>
    <t>Chuyển đổi đất trồng lúa kém hiểu quả, nằm rải rác sang các loại đất (đất trồng cây hàng năm khác, đất trồng cây lâu năm)</t>
  </si>
  <si>
    <t>Xây dựng trụ sở của tổ chức sự nghiệp  ( Trụ sở BCHQS cũ)</t>
  </si>
  <si>
    <t>XVII</t>
  </si>
  <si>
    <t>Xã Thượng Quảng, Thượng Long</t>
  </si>
  <si>
    <t>Các trụ sở không sử dụng chuyển sang đất ở</t>
  </si>
  <si>
    <t>Đất xen ghép trên địa bàn xã</t>
  </si>
  <si>
    <t>TTPTQĐ</t>
  </si>
  <si>
    <t>Mở rộng đường ủy ban xã Hương Phú đến đèo La Hy</t>
  </si>
  <si>
    <t>Đường sản xuất vùng đầm Sên</t>
  </si>
  <si>
    <t xml:space="preserve">Khu chăn nuôi tập trung </t>
  </si>
  <si>
    <t>Khu nghĩa trang thôn 1</t>
  </si>
  <si>
    <t>XVIII</t>
  </si>
  <si>
    <t>đấu bán</t>
  </si>
  <si>
    <t>Đất xen ghép thuộc thị trấn Khe Tre</t>
  </si>
  <si>
    <t>Điểm dân cư nông thôn, thuộc thôn Hà An, xã Hương Phú.</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</si>
</sst>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00"/>
    <numFmt numFmtId="166" formatCode="0.0"/>
  </numFmts>
  <fonts count="68">
    <font>
      <sz val="11"/>
      <color theme="1"/>
      <name val="Calibri"/>
      <family val="2"/>
    </font>
    <font>
      <sz val="11"/>
      <color indexed="8"/>
      <name val="Arial"/>
      <family val="2"/>
    </font>
    <font>
      <sz val="11"/>
      <color indexed="8"/>
      <name val="Times New Roman"/>
      <family val="1"/>
    </font>
    <font>
      <b/>
      <sz val="12"/>
      <color indexed="8"/>
      <name val="Times New Roman"/>
      <family val="1"/>
    </font>
    <font>
      <sz val="12"/>
      <color indexed="8"/>
      <name val="Times New Roman"/>
      <family val="1"/>
    </font>
    <font>
      <sz val="12"/>
      <color indexed="8"/>
      <name val="Arial"/>
      <family val="2"/>
    </font>
    <font>
      <sz val="12"/>
      <name val="Times New Roman"/>
      <family val="1"/>
    </font>
    <font>
      <sz val="16"/>
      <color indexed="8"/>
      <name val="Times New Roman"/>
      <family val="1"/>
    </font>
    <font>
      <b/>
      <sz val="14"/>
      <color indexed="8"/>
      <name val="Times New Roman"/>
      <family val="1"/>
    </font>
    <font>
      <sz val="10"/>
      <name val="Arial"/>
      <family val="2"/>
    </font>
    <font>
      <b/>
      <sz val="12"/>
      <name val="Times New Roman"/>
      <family val="1"/>
    </font>
    <font>
      <sz val="11"/>
      <name val="Times New Roman"/>
      <family val="1"/>
    </font>
    <font>
      <sz val="11"/>
      <name val="Arial"/>
      <family val="2"/>
    </font>
    <font>
      <b/>
      <sz val="11"/>
      <color indexed="8"/>
      <name val="Times New Roman"/>
      <family val="1"/>
    </font>
    <font>
      <b/>
      <sz val="11"/>
      <name val="Times New Roman"/>
      <family val="1"/>
    </font>
    <font>
      <sz val="14"/>
      <color indexed="8"/>
      <name val="Arial"/>
      <family val="2"/>
    </font>
    <font>
      <sz val="12"/>
      <name val="Arial"/>
      <family val="2"/>
    </font>
    <font>
      <i/>
      <sz val="12"/>
      <name val="Times New Roman"/>
      <family val="1"/>
    </font>
    <font>
      <b/>
      <sz val="14"/>
      <name val="Times New Roman"/>
      <family val="1"/>
    </font>
    <font>
      <b/>
      <sz val="11"/>
      <color indexed="8"/>
      <name val="Arial"/>
      <family val="2"/>
    </font>
    <font>
      <sz val="10"/>
      <name val="Times New Roman"/>
      <family val="1"/>
    </font>
    <font>
      <sz val="14"/>
      <color indexed="8"/>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Times New Roman"/>
      <family val="1"/>
    </font>
    <font>
      <sz val="12"/>
      <color rgb="FF000000"/>
      <name val="Times New Roman"/>
      <family val="1"/>
    </font>
    <font>
      <sz val="11"/>
      <color theme="1"/>
      <name val="Times New Roman"/>
      <family val="1"/>
    </font>
    <font>
      <sz val="14"/>
      <color theme="1"/>
      <name val="Calibri"/>
      <family val="2"/>
    </font>
    <font>
      <sz val="12"/>
      <name val="Calibri"/>
      <family val="2"/>
    </font>
    <font>
      <b/>
      <sz val="12"/>
      <color theme="1"/>
      <name val="Times New Roman"/>
      <family val="1"/>
    </font>
    <font>
      <sz val="11"/>
      <name val="Calibri"/>
      <family val="2"/>
    </font>
    <font>
      <sz val="16"/>
      <color theme="1"/>
      <name val="Times New Roman"/>
      <family val="1"/>
    </font>
    <font>
      <b/>
      <sz val="12"/>
      <color rgb="FF000000"/>
      <name val="Times New Roman"/>
      <family val="1"/>
    </font>
    <font>
      <b/>
      <sz val="11"/>
      <color theme="1"/>
      <name val="Times New Roman"/>
      <family val="1"/>
    </font>
    <font>
      <sz val="14"/>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bottom style="thin"/>
    </border>
    <border>
      <left style="medium"/>
      <right style="medium"/>
      <top style="medium"/>
      <bottom style="medium"/>
    </border>
    <border>
      <left/>
      <right style="medium"/>
      <top style="medium"/>
      <bottom style="medium"/>
    </border>
    <border>
      <left/>
      <right style="medium"/>
      <top style="medium"/>
      <bottom/>
    </border>
    <border>
      <left style="thin"/>
      <right style="thin"/>
      <top style="thin"/>
      <bottom/>
    </border>
    <border>
      <left style="thin"/>
      <right/>
      <top style="thin"/>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8" borderId="2"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0" fillId="0" borderId="0">
      <alignment/>
      <protection/>
    </xf>
    <xf numFmtId="0" fontId="50" fillId="0" borderId="0">
      <alignment/>
      <protection/>
    </xf>
    <xf numFmtId="0" fontId="9"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40">
    <xf numFmtId="0" fontId="0" fillId="0" borderId="0" xfId="0" applyFont="1" applyAlignment="1">
      <alignment/>
    </xf>
    <xf numFmtId="0" fontId="55" fillId="0" borderId="0" xfId="0" applyFont="1" applyFill="1" applyAlignment="1">
      <alignment/>
    </xf>
    <xf numFmtId="0" fontId="55" fillId="0" borderId="0" xfId="0" applyFont="1" applyFill="1" applyAlignment="1">
      <alignment horizontal="center"/>
    </xf>
    <xf numFmtId="0" fontId="55" fillId="0" borderId="0" xfId="0" applyFont="1" applyFill="1" applyAlignment="1">
      <alignment wrapText="1"/>
    </xf>
    <xf numFmtId="2" fontId="55" fillId="0" borderId="0" xfId="0" applyNumberFormat="1" applyFont="1" applyFill="1" applyAlignment="1">
      <alignment/>
    </xf>
    <xf numFmtId="0" fontId="56" fillId="0" borderId="10" xfId="0" applyFont="1" applyFill="1" applyBorder="1" applyAlignment="1">
      <alignment horizontal="justify" vertical="center" wrapText="1"/>
    </xf>
    <xf numFmtId="0" fontId="57" fillId="0" borderId="10" xfId="0" applyFont="1" applyFill="1" applyBorder="1" applyAlignment="1">
      <alignment horizontal="center" vertical="center" wrapText="1"/>
    </xf>
    <xf numFmtId="0" fontId="56" fillId="0" borderId="10" xfId="0" applyFont="1" applyFill="1" applyBorder="1" applyAlignment="1">
      <alignment vertical="center" wrapText="1"/>
    </xf>
    <xf numFmtId="0" fontId="56" fillId="0" borderId="10" xfId="0" applyFont="1" applyFill="1" applyBorder="1" applyAlignment="1">
      <alignment horizontal="center"/>
    </xf>
    <xf numFmtId="0" fontId="55" fillId="0" borderId="0" xfId="0" applyFont="1" applyFill="1" applyAlignment="1">
      <alignment horizontal="center" vertical="center"/>
    </xf>
    <xf numFmtId="0" fontId="55" fillId="0" borderId="10"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0" xfId="0" applyFont="1" applyFill="1" applyAlignment="1">
      <alignment/>
    </xf>
    <xf numFmtId="0" fontId="56" fillId="0" borderId="0" xfId="0" applyFont="1" applyFill="1" applyAlignment="1">
      <alignment horizontal="center"/>
    </xf>
    <xf numFmtId="0" fontId="56" fillId="0" borderId="0" xfId="0" applyFont="1" applyFill="1" applyAlignment="1">
      <alignment horizontal="left" wrapText="1"/>
    </xf>
    <xf numFmtId="0" fontId="56" fillId="0" borderId="10" xfId="0" applyFont="1" applyFill="1" applyBorder="1" applyAlignment="1">
      <alignment horizontal="center" vertical="center" wrapText="1"/>
    </xf>
    <xf numFmtId="2" fontId="56" fillId="0" borderId="10" xfId="0" applyNumberFormat="1" applyFont="1" applyFill="1" applyBorder="1" applyAlignment="1">
      <alignment horizontal="center" vertical="center" wrapText="1"/>
    </xf>
    <xf numFmtId="164" fontId="10" fillId="33" borderId="10" xfId="0" applyNumberFormat="1" applyFont="1" applyFill="1" applyBorder="1" applyAlignment="1">
      <alignment horizontal="justify" vertical="center" wrapText="1"/>
    </xf>
    <xf numFmtId="2"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wrapText="1"/>
    </xf>
    <xf numFmtId="0" fontId="0" fillId="0" borderId="0" xfId="0" applyFill="1" applyAlignment="1">
      <alignment/>
    </xf>
    <xf numFmtId="0" fontId="57" fillId="0" borderId="10" xfId="0" applyFont="1" applyFill="1" applyBorder="1" applyAlignment="1">
      <alignment horizontal="justify" vertical="center" wrapText="1"/>
    </xf>
    <xf numFmtId="2" fontId="57" fillId="0" borderId="10" xfId="0" applyNumberFormat="1" applyFont="1" applyFill="1" applyBorder="1" applyAlignment="1">
      <alignment horizontal="center" vertical="center" wrapText="1"/>
    </xf>
    <xf numFmtId="0" fontId="57" fillId="0" borderId="10" xfId="0" applyFont="1" applyFill="1" applyBorder="1" applyAlignment="1">
      <alignment horizontal="left" vertical="center" wrapText="1"/>
    </xf>
    <xf numFmtId="0" fontId="6" fillId="0" borderId="10" xfId="57" applyFont="1" applyFill="1" applyBorder="1" applyAlignment="1">
      <alignment horizontal="justify" vertical="center" wrapText="1"/>
      <protection/>
    </xf>
    <xf numFmtId="0" fontId="56"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7" fillId="0" borderId="10" xfId="0" applyFont="1" applyFill="1" applyBorder="1" applyAlignment="1">
      <alignment vertical="center" wrapText="1"/>
    </xf>
    <xf numFmtId="0" fontId="11" fillId="0" borderId="11"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56" fillId="0" borderId="10" xfId="0" applyFont="1" applyFill="1" applyBorder="1" applyAlignment="1">
      <alignment vertical="center"/>
    </xf>
    <xf numFmtId="0" fontId="56" fillId="0" borderId="10" xfId="0" applyFont="1" applyFill="1" applyBorder="1" applyAlignment="1">
      <alignment horizontal="justify" vertical="center"/>
    </xf>
    <xf numFmtId="0" fontId="57" fillId="0" borderId="10" xfId="0" applyFont="1" applyFill="1" applyBorder="1" applyAlignment="1">
      <alignment wrapText="1"/>
    </xf>
    <xf numFmtId="0" fontId="56" fillId="0" borderId="0" xfId="0" applyFont="1" applyFill="1" applyAlignment="1">
      <alignment horizontal="center" vertical="center" wrapText="1"/>
    </xf>
    <xf numFmtId="0" fontId="55" fillId="0" borderId="10" xfId="0" applyFont="1" applyFill="1" applyBorder="1" applyAlignment="1">
      <alignment/>
    </xf>
    <xf numFmtId="2" fontId="6" fillId="0" borderId="10" xfId="0" applyNumberFormat="1" applyFont="1" applyFill="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xf>
    <xf numFmtId="2" fontId="0" fillId="0" borderId="0" xfId="0" applyNumberFormat="1" applyFill="1" applyAlignment="1">
      <alignment horizontal="center"/>
    </xf>
    <xf numFmtId="2" fontId="56" fillId="0" borderId="10" xfId="0" applyNumberFormat="1" applyFont="1" applyFill="1" applyBorder="1" applyAlignment="1">
      <alignment horizontal="center" vertical="center"/>
    </xf>
    <xf numFmtId="2" fontId="57" fillId="0" borderId="10" xfId="0" applyNumberFormat="1" applyFont="1" applyFill="1" applyBorder="1" applyAlignment="1">
      <alignment horizontal="center" vertical="center"/>
    </xf>
    <xf numFmtId="0" fontId="58" fillId="0" borderId="10" xfId="0" applyFont="1" applyFill="1" applyBorder="1" applyAlignment="1">
      <alignment wrapText="1"/>
    </xf>
    <xf numFmtId="0" fontId="6" fillId="0" borderId="10" xfId="0" applyFont="1" applyFill="1" applyBorder="1" applyAlignment="1">
      <alignment horizontal="center" vertical="center"/>
    </xf>
    <xf numFmtId="0" fontId="59" fillId="0" borderId="0" xfId="0" applyFont="1" applyFill="1" applyAlignment="1">
      <alignment horizontal="center"/>
    </xf>
    <xf numFmtId="0" fontId="59" fillId="0" borderId="0" xfId="0" applyFont="1" applyFill="1" applyAlignment="1">
      <alignment wrapText="1"/>
    </xf>
    <xf numFmtId="2" fontId="59" fillId="0" borderId="0" xfId="0" applyNumberFormat="1" applyFont="1" applyFill="1" applyAlignment="1">
      <alignment/>
    </xf>
    <xf numFmtId="0" fontId="59" fillId="0" borderId="0" xfId="0" applyFont="1" applyFill="1" applyAlignment="1">
      <alignment/>
    </xf>
    <xf numFmtId="164" fontId="6" fillId="0" borderId="10" xfId="0" applyNumberFormat="1" applyFont="1" applyFill="1" applyBorder="1" applyAlignment="1">
      <alignment horizontal="justify" vertical="center" wrapText="1"/>
    </xf>
    <xf numFmtId="0" fontId="55" fillId="0" borderId="10" xfId="0" applyFont="1" applyFill="1" applyBorder="1" applyAlignment="1">
      <alignment horizontal="center"/>
    </xf>
    <xf numFmtId="0" fontId="0" fillId="0" borderId="0" xfId="0" applyFont="1" applyFill="1" applyAlignment="1">
      <alignment/>
    </xf>
    <xf numFmtId="2" fontId="58" fillId="0" borderId="10" xfId="0" applyNumberFormat="1" applyFont="1" applyFill="1" applyBorder="1" applyAlignment="1">
      <alignment horizontal="center"/>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xf>
    <xf numFmtId="0" fontId="60" fillId="0" borderId="0" xfId="0" applyFont="1" applyFill="1" applyAlignment="1">
      <alignment/>
    </xf>
    <xf numFmtId="164" fontId="10" fillId="33" borderId="10" xfId="0" applyNumberFormat="1" applyFont="1" applyFill="1" applyBorder="1" applyAlignment="1">
      <alignment horizontal="center" vertical="center" wrapText="1"/>
    </xf>
    <xf numFmtId="164" fontId="6" fillId="33" borderId="10" xfId="0" applyNumberFormat="1" applyFont="1" applyFill="1" applyBorder="1" applyAlignment="1">
      <alignment horizontal="justify" vertical="center" wrapText="1"/>
    </xf>
    <xf numFmtId="164" fontId="6" fillId="33" borderId="10" xfId="0" applyNumberFormat="1" applyFont="1" applyFill="1" applyBorder="1" applyAlignment="1">
      <alignment horizontal="center" vertical="center" wrapText="1"/>
    </xf>
    <xf numFmtId="164" fontId="17" fillId="33" borderId="10" xfId="0" applyNumberFormat="1" applyFont="1" applyFill="1" applyBorder="1" applyAlignment="1">
      <alignment horizontal="justify" vertical="center" wrapText="1"/>
    </xf>
    <xf numFmtId="164" fontId="17" fillId="33" borderId="10" xfId="0" applyNumberFormat="1" applyFont="1" applyFill="1" applyBorder="1" applyAlignment="1">
      <alignment horizontal="center" vertical="center" wrapText="1"/>
    </xf>
    <xf numFmtId="2" fontId="0" fillId="0" borderId="0" xfId="0" applyNumberFormat="1" applyAlignment="1">
      <alignment/>
    </xf>
    <xf numFmtId="0" fontId="57" fillId="0" borderId="10" xfId="0" applyFont="1" applyFill="1" applyBorder="1" applyAlignment="1">
      <alignment horizontal="center" vertical="center"/>
    </xf>
    <xf numFmtId="0" fontId="57" fillId="0" borderId="0" xfId="0" applyFont="1" applyFill="1" applyAlignment="1">
      <alignment wrapText="1"/>
    </xf>
    <xf numFmtId="0" fontId="6" fillId="0" borderId="10" xfId="0" applyFont="1" applyFill="1" applyBorder="1" applyAlignment="1">
      <alignment horizontal="justify" vertical="center" wrapText="1"/>
    </xf>
    <xf numFmtId="0" fontId="56" fillId="0" borderId="10" xfId="0" applyFont="1" applyFill="1" applyBorder="1" applyAlignment="1">
      <alignment horizontal="left" wrapText="1"/>
    </xf>
    <xf numFmtId="2"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10" fillId="6" borderId="10" xfId="0" applyFont="1" applyFill="1" applyBorder="1" applyAlignment="1">
      <alignment horizontal="center" vertical="center" wrapText="1"/>
    </xf>
    <xf numFmtId="2" fontId="10" fillId="6" borderId="10" xfId="0" applyNumberFormat="1" applyFont="1" applyFill="1" applyBorder="1" applyAlignment="1">
      <alignment horizontal="center" vertical="center" wrapText="1"/>
    </xf>
    <xf numFmtId="0" fontId="61" fillId="6" borderId="10" xfId="0" applyFont="1" applyFill="1" applyBorder="1" applyAlignment="1">
      <alignment horizontal="center" vertical="center" wrapText="1"/>
    </xf>
    <xf numFmtId="2" fontId="61" fillId="6" borderId="10" xfId="0" applyNumberFormat="1" applyFont="1" applyFill="1" applyBorder="1" applyAlignment="1">
      <alignment horizontal="center" vertical="center" wrapText="1"/>
    </xf>
    <xf numFmtId="0" fontId="6" fillId="0" borderId="10" xfId="0" applyFont="1" applyFill="1" applyBorder="1" applyAlignment="1">
      <alignment wrapText="1"/>
    </xf>
    <xf numFmtId="0" fontId="6" fillId="0" borderId="12" xfId="0"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2" fontId="6" fillId="0" borderId="12" xfId="56" applyNumberFormat="1" applyFont="1" applyFill="1" applyBorder="1" applyAlignment="1">
      <alignment horizontal="center" vertical="center" wrapText="1"/>
      <protection/>
    </xf>
    <xf numFmtId="0" fontId="60" fillId="0" borderId="10" xfId="0" applyFont="1" applyFill="1" applyBorder="1" applyAlignment="1">
      <alignment horizontal="center"/>
    </xf>
    <xf numFmtId="0" fontId="6" fillId="0" borderId="11" xfId="0" applyFont="1" applyFill="1" applyBorder="1" applyAlignment="1">
      <alignment horizontal="justify" vertical="center" wrapText="1"/>
    </xf>
    <xf numFmtId="0" fontId="62" fillId="0" borderId="0" xfId="0" applyFont="1" applyFill="1" applyAlignment="1">
      <alignment/>
    </xf>
    <xf numFmtId="2" fontId="62" fillId="0" borderId="0" xfId="0" applyNumberFormat="1" applyFont="1" applyFill="1" applyAlignment="1">
      <alignment/>
    </xf>
    <xf numFmtId="0" fontId="60" fillId="0" borderId="0" xfId="0" applyFont="1" applyFill="1" applyAlignment="1">
      <alignment horizontal="center"/>
    </xf>
    <xf numFmtId="0" fontId="62" fillId="0" borderId="0" xfId="0" applyFont="1" applyFill="1" applyAlignment="1">
      <alignment wrapText="1"/>
    </xf>
    <xf numFmtId="0" fontId="62" fillId="0" borderId="0" xfId="0" applyFont="1" applyFill="1" applyAlignment="1">
      <alignment horizont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2" fontId="10" fillId="0" borderId="15" xfId="0" applyNumberFormat="1" applyFont="1" applyFill="1" applyBorder="1" applyAlignment="1">
      <alignment horizontal="center" vertical="center" wrapText="1"/>
    </xf>
    <xf numFmtId="0" fontId="11" fillId="0" borderId="10" xfId="0" applyFont="1" applyFill="1" applyBorder="1" applyAlignment="1">
      <alignment vertical="center" wrapText="1"/>
    </xf>
    <xf numFmtId="0" fontId="62" fillId="0" borderId="10" xfId="0" applyFont="1" applyFill="1" applyBorder="1" applyAlignment="1">
      <alignment/>
    </xf>
    <xf numFmtId="0" fontId="0" fillId="0" borderId="10" xfId="0" applyFill="1" applyBorder="1" applyAlignment="1">
      <alignment/>
    </xf>
    <xf numFmtId="0" fontId="0" fillId="0" borderId="0" xfId="0" applyFill="1" applyBorder="1" applyAlignment="1">
      <alignment/>
    </xf>
    <xf numFmtId="2" fontId="0" fillId="0" borderId="0" xfId="0" applyNumberFormat="1" applyFill="1" applyBorder="1" applyAlignment="1">
      <alignment horizontal="center"/>
    </xf>
    <xf numFmtId="2" fontId="6" fillId="0" borderId="10" xfId="0" applyNumberFormat="1" applyFont="1" applyFill="1" applyBorder="1" applyAlignment="1">
      <alignment horizontal="center" vertical="center"/>
    </xf>
    <xf numFmtId="165" fontId="56" fillId="0" borderId="10" xfId="0" applyNumberFormat="1" applyFont="1" applyFill="1" applyBorder="1" applyAlignment="1">
      <alignment horizontal="center" vertical="center"/>
    </xf>
    <xf numFmtId="164" fontId="10" fillId="34" borderId="10" xfId="0" applyNumberFormat="1" applyFont="1" applyFill="1" applyBorder="1" applyAlignment="1">
      <alignment horizontal="justify" vertical="center" wrapText="1"/>
    </xf>
    <xf numFmtId="0" fontId="10" fillId="34" borderId="10" xfId="57" applyFont="1" applyFill="1" applyBorder="1" applyAlignment="1">
      <alignment horizontal="justify" vertical="center" wrapText="1"/>
      <protection/>
    </xf>
    <xf numFmtId="0" fontId="10" fillId="34" borderId="10" xfId="0" applyFont="1" applyFill="1" applyBorder="1" applyAlignment="1">
      <alignment vertical="center" wrapText="1"/>
    </xf>
    <xf numFmtId="0" fontId="10" fillId="34" borderId="10" xfId="0" applyFont="1" applyFill="1" applyBorder="1" applyAlignment="1">
      <alignment horizontal="justify" vertical="center" wrapText="1"/>
    </xf>
    <xf numFmtId="2" fontId="61" fillId="34" borderId="10" xfId="0" applyNumberFormat="1" applyFont="1" applyFill="1" applyBorder="1" applyAlignment="1">
      <alignment horizontal="center" vertical="center"/>
    </xf>
    <xf numFmtId="0" fontId="61" fillId="34" borderId="10" xfId="0" applyFont="1" applyFill="1" applyBorder="1" applyAlignment="1">
      <alignment horizontal="justify" vertical="center"/>
    </xf>
    <xf numFmtId="0" fontId="0" fillId="0" borderId="10" xfId="0" applyBorder="1" applyAlignment="1">
      <alignment/>
    </xf>
    <xf numFmtId="2" fontId="0" fillId="0" borderId="10" xfId="0" applyNumberFormat="1" applyBorder="1" applyAlignment="1">
      <alignment/>
    </xf>
    <xf numFmtId="2" fontId="56" fillId="0" borderId="0" xfId="0" applyNumberFormat="1" applyFont="1" applyFill="1" applyAlignment="1">
      <alignment horizontal="left" wrapText="1"/>
    </xf>
    <xf numFmtId="0" fontId="56" fillId="34" borderId="10" xfId="0" applyFont="1" applyFill="1" applyBorder="1" applyAlignment="1">
      <alignment horizontal="center" vertical="center"/>
    </xf>
    <xf numFmtId="0" fontId="56" fillId="34" borderId="10" xfId="0" applyFont="1" applyFill="1" applyBorder="1" applyAlignment="1">
      <alignment horizontal="justify" vertical="center"/>
    </xf>
    <xf numFmtId="0" fontId="10" fillId="0" borderId="10" xfId="0" applyFont="1" applyFill="1" applyBorder="1" applyAlignment="1">
      <alignment horizontal="center" vertical="center" wrapText="1"/>
    </xf>
    <xf numFmtId="2"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 fillId="33" borderId="12" xfId="0" applyFont="1" applyFill="1" applyBorder="1" applyAlignment="1">
      <alignment vertical="center" wrapText="1"/>
    </xf>
    <xf numFmtId="0" fontId="6" fillId="33" borderId="10" xfId="0" applyFont="1" applyFill="1" applyBorder="1" applyAlignment="1">
      <alignment vertical="center" wrapText="1"/>
    </xf>
    <xf numFmtId="0" fontId="6" fillId="33" borderId="10" xfId="0" applyFont="1" applyFill="1" applyBorder="1" applyAlignment="1">
      <alignment wrapText="1"/>
    </xf>
    <xf numFmtId="0" fontId="11" fillId="33" borderId="10" xfId="0" applyFont="1" applyFill="1" applyBorder="1" applyAlignment="1">
      <alignment horizontal="justify" vertical="center" wrapText="1"/>
    </xf>
    <xf numFmtId="2" fontId="61" fillId="0" borderId="17" xfId="0" applyNumberFormat="1" applyFont="1" applyFill="1" applyBorder="1" applyAlignment="1">
      <alignment horizontal="center" vertical="center" wrapText="1"/>
    </xf>
    <xf numFmtId="166" fontId="61" fillId="0" borderId="10" xfId="0" applyNumberFormat="1" applyFont="1" applyFill="1" applyBorder="1" applyAlignment="1">
      <alignment horizontal="center" vertical="center" wrapText="1"/>
    </xf>
    <xf numFmtId="166" fontId="56"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20" fillId="0" borderId="10" xfId="0" applyFont="1" applyFill="1" applyBorder="1" applyAlignment="1">
      <alignment horizontal="center" vertical="center" wrapText="1"/>
    </xf>
    <xf numFmtId="0" fontId="6" fillId="6" borderId="10" xfId="0" applyFont="1" applyFill="1" applyBorder="1" applyAlignment="1">
      <alignment horizontal="center"/>
    </xf>
    <xf numFmtId="2" fontId="6" fillId="0" borderId="10" xfId="0" applyNumberFormat="1" applyFont="1" applyFill="1" applyBorder="1" applyAlignment="1">
      <alignment horizontal="center"/>
    </xf>
    <xf numFmtId="0" fontId="61" fillId="6" borderId="10" xfId="0" applyFont="1" applyFill="1" applyBorder="1" applyAlignment="1">
      <alignment horizontal="left" vertical="center" wrapText="1"/>
    </xf>
    <xf numFmtId="0" fontId="61" fillId="34" borderId="10" xfId="0" applyFont="1" applyFill="1" applyBorder="1" applyAlignment="1">
      <alignment horizontal="left" wrapText="1"/>
    </xf>
    <xf numFmtId="0" fontId="56" fillId="34" borderId="10" xfId="0" applyFont="1" applyFill="1" applyBorder="1" applyAlignment="1">
      <alignment horizontal="center"/>
    </xf>
    <xf numFmtId="0" fontId="56" fillId="34" borderId="10" xfId="0" applyFont="1" applyFill="1" applyBorder="1" applyAlignment="1">
      <alignment horizontal="center" vertical="center" wrapText="1"/>
    </xf>
    <xf numFmtId="0" fontId="56" fillId="34" borderId="10" xfId="0" applyFont="1" applyFill="1" applyBorder="1" applyAlignment="1">
      <alignment/>
    </xf>
    <xf numFmtId="0" fontId="63" fillId="0" borderId="0" xfId="0" applyFont="1" applyFill="1" applyAlignment="1">
      <alignment horizontal="center" vertical="center"/>
    </xf>
    <xf numFmtId="0" fontId="61" fillId="6" borderId="0" xfId="0" applyFont="1" applyFill="1" applyAlignment="1">
      <alignment horizontal="center" vertical="center"/>
    </xf>
    <xf numFmtId="0" fontId="56" fillId="0" borderId="0" xfId="0" applyFont="1" applyFill="1" applyAlignment="1">
      <alignment horizontal="center" vertical="center"/>
    </xf>
    <xf numFmtId="0" fontId="6" fillId="0" borderId="16" xfId="0" applyFont="1" applyFill="1" applyBorder="1" applyAlignment="1">
      <alignment horizontal="center" vertical="center" wrapText="1"/>
    </xf>
    <xf numFmtId="0" fontId="6" fillId="33" borderId="16" xfId="0" applyFont="1" applyFill="1" applyBorder="1" applyAlignment="1">
      <alignment vertical="center" wrapText="1"/>
    </xf>
    <xf numFmtId="2" fontId="6" fillId="0"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xf>
    <xf numFmtId="0" fontId="10" fillId="6" borderId="10" xfId="0" applyFont="1" applyFill="1" applyBorder="1" applyAlignment="1">
      <alignment horizontal="left" vertical="center" wrapText="1"/>
    </xf>
    <xf numFmtId="2" fontId="56" fillId="0" borderId="0" xfId="0" applyNumberFormat="1" applyFont="1" applyFill="1" applyAlignment="1">
      <alignment horizontal="center" vertical="center"/>
    </xf>
    <xf numFmtId="0" fontId="56" fillId="0" borderId="0" xfId="0" applyFont="1" applyFill="1" applyAlignment="1">
      <alignment vertical="center"/>
    </xf>
    <xf numFmtId="0" fontId="56" fillId="6" borderId="10" xfId="0" applyFont="1" applyFill="1" applyBorder="1" applyAlignment="1">
      <alignment horizontal="center"/>
    </xf>
    <xf numFmtId="0" fontId="56" fillId="6" borderId="10" xfId="0" applyFont="1" applyFill="1" applyBorder="1" applyAlignment="1">
      <alignment horizontal="center" vertical="center" wrapText="1"/>
    </xf>
    <xf numFmtId="0" fontId="56" fillId="6" borderId="10" xfId="0" applyFont="1" applyFill="1" applyBorder="1" applyAlignment="1">
      <alignment/>
    </xf>
    <xf numFmtId="0" fontId="61" fillId="34" borderId="10" xfId="0" applyFont="1" applyFill="1" applyBorder="1" applyAlignment="1">
      <alignment horizontal="center" vertical="center" wrapText="1"/>
    </xf>
    <xf numFmtId="2" fontId="61" fillId="34" borderId="10" xfId="0" applyNumberFormat="1" applyFont="1" applyFill="1" applyBorder="1" applyAlignment="1">
      <alignment horizontal="center" vertical="center"/>
    </xf>
    <xf numFmtId="0" fontId="57" fillId="34" borderId="10" xfId="0" applyFont="1" applyFill="1" applyBorder="1" applyAlignment="1">
      <alignment horizontal="center" vertical="center" wrapText="1"/>
    </xf>
    <xf numFmtId="2" fontId="61" fillId="34" borderId="10" xfId="0" applyNumberFormat="1" applyFont="1" applyFill="1" applyBorder="1" applyAlignment="1">
      <alignment horizontal="center" vertical="center" wrapText="1"/>
    </xf>
    <xf numFmtId="2" fontId="64" fillId="34" borderId="10" xfId="0" applyNumberFormat="1" applyFont="1" applyFill="1" applyBorder="1" applyAlignment="1">
      <alignment horizontal="center" vertical="center" wrapText="1"/>
    </xf>
    <xf numFmtId="0" fontId="6" fillId="34" borderId="10" xfId="0" applyFont="1" applyFill="1" applyBorder="1" applyAlignment="1">
      <alignment vertical="center" wrapText="1"/>
    </xf>
    <xf numFmtId="0" fontId="61" fillId="34" borderId="10" xfId="0" applyFont="1" applyFill="1" applyBorder="1" applyAlignment="1">
      <alignment horizontal="center" vertical="center"/>
    </xf>
    <xf numFmtId="0" fontId="61" fillId="6" borderId="10" xfId="0" applyFont="1" applyFill="1" applyBorder="1" applyAlignment="1">
      <alignment horizontal="center" vertical="center"/>
    </xf>
    <xf numFmtId="2" fontId="61" fillId="6" borderId="10" xfId="0" applyNumberFormat="1" applyFont="1" applyFill="1" applyBorder="1" applyAlignment="1">
      <alignment horizontal="center" vertical="center"/>
    </xf>
    <xf numFmtId="0" fontId="57" fillId="6" borderId="10" xfId="0" applyFont="1" applyFill="1" applyBorder="1" applyAlignment="1">
      <alignment horizontal="center" vertical="center" wrapText="1"/>
    </xf>
    <xf numFmtId="2" fontId="64" fillId="6" borderId="10" xfId="0" applyNumberFormat="1" applyFont="1" applyFill="1" applyBorder="1" applyAlignment="1">
      <alignment horizontal="center" vertical="center" wrapText="1"/>
    </xf>
    <xf numFmtId="2" fontId="56" fillId="6" borderId="10" xfId="0" applyNumberFormat="1" applyFont="1" applyFill="1" applyBorder="1" applyAlignment="1">
      <alignment horizontal="center" vertical="center"/>
    </xf>
    <xf numFmtId="0" fontId="6" fillId="6" borderId="10" xfId="0" applyFont="1" applyFill="1" applyBorder="1" applyAlignment="1">
      <alignment horizontal="center" vertical="center"/>
    </xf>
    <xf numFmtId="0" fontId="10" fillId="6" borderId="16" xfId="0" applyFont="1" applyFill="1" applyBorder="1" applyAlignment="1">
      <alignment horizontal="center" vertical="center" wrapText="1"/>
    </xf>
    <xf numFmtId="2" fontId="10" fillId="6" borderId="12" xfId="0" applyNumberFormat="1"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2" xfId="0" applyFont="1" applyFill="1" applyBorder="1" applyAlignment="1">
      <alignment horizontal="center" vertical="center"/>
    </xf>
    <xf numFmtId="0" fontId="10" fillId="6" borderId="12" xfId="0" applyFont="1" applyFill="1" applyBorder="1" applyAlignment="1">
      <alignment horizontal="center" vertical="center" wrapText="1"/>
    </xf>
    <xf numFmtId="0" fontId="6" fillId="33" borderId="18" xfId="0" applyFont="1" applyFill="1" applyBorder="1" applyAlignment="1">
      <alignment horizontal="justify" vertical="center" wrapText="1"/>
    </xf>
    <xf numFmtId="2" fontId="6" fillId="0" borderId="18"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horizontal="center" vertical="center"/>
    </xf>
    <xf numFmtId="0" fontId="55" fillId="0" borderId="0" xfId="0" applyFont="1" applyFill="1" applyBorder="1" applyAlignment="1">
      <alignment/>
    </xf>
    <xf numFmtId="0" fontId="6" fillId="33" borderId="10" xfId="0" applyFont="1" applyFill="1" applyBorder="1" applyAlignment="1">
      <alignment horizontal="left" vertical="center" wrapText="1"/>
    </xf>
    <xf numFmtId="0" fontId="6" fillId="6" borderId="10" xfId="0" applyFont="1" applyFill="1" applyBorder="1" applyAlignment="1">
      <alignment vertical="center" wrapText="1"/>
    </xf>
    <xf numFmtId="0" fontId="58" fillId="0" borderId="10" xfId="0" applyFont="1" applyFill="1" applyBorder="1" applyAlignment="1">
      <alignment horizontal="center" wrapText="1"/>
    </xf>
    <xf numFmtId="2" fontId="58"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5" fillId="0" borderId="0" xfId="0" applyFont="1" applyFill="1" applyAlignment="1">
      <alignment horizontal="center" wrapText="1"/>
    </xf>
    <xf numFmtId="2"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wrapText="1"/>
    </xf>
    <xf numFmtId="2" fontId="11" fillId="0" borderId="10" xfId="0" applyNumberFormat="1" applyFont="1" applyFill="1" applyBorder="1" applyAlignment="1">
      <alignment horizontal="center" vertical="center" wrapText="1"/>
    </xf>
    <xf numFmtId="0" fontId="0" fillId="0" borderId="10" xfId="0" applyFill="1" applyBorder="1" applyAlignment="1">
      <alignment horizontal="center" wrapText="1"/>
    </xf>
    <xf numFmtId="0" fontId="55" fillId="6" borderId="10" xfId="0" applyFont="1" applyFill="1" applyBorder="1" applyAlignment="1">
      <alignment horizontal="center" wrapText="1"/>
    </xf>
    <xf numFmtId="0" fontId="55" fillId="6" borderId="10" xfId="0" applyFont="1" applyFill="1" applyBorder="1" applyAlignment="1">
      <alignment wrapText="1"/>
    </xf>
    <xf numFmtId="2" fontId="65" fillId="6" borderId="10" xfId="0" applyNumberFormat="1" applyFont="1" applyFill="1" applyBorder="1" applyAlignment="1">
      <alignment horizontal="center" vertical="center" wrapText="1"/>
    </xf>
    <xf numFmtId="0" fontId="58" fillId="6" borderId="10" xfId="0" applyFont="1" applyFill="1" applyBorder="1" applyAlignment="1">
      <alignment horizontal="center" vertical="center" wrapText="1"/>
    </xf>
    <xf numFmtId="0" fontId="56" fillId="6" borderId="10" xfId="0" applyFont="1" applyFill="1" applyBorder="1" applyAlignment="1">
      <alignment horizontal="center" vertical="center"/>
    </xf>
    <xf numFmtId="0" fontId="56" fillId="6" borderId="10" xfId="0" applyFont="1" applyFill="1" applyBorder="1" applyAlignment="1">
      <alignment horizontal="justify" vertical="center"/>
    </xf>
    <xf numFmtId="0" fontId="11" fillId="34"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center"/>
    </xf>
    <xf numFmtId="0" fontId="62" fillId="34" borderId="10" xfId="0" applyFont="1" applyFill="1" applyBorder="1" applyAlignment="1">
      <alignment/>
    </xf>
    <xf numFmtId="0" fontId="56" fillId="0" borderId="16" xfId="0" applyFont="1" applyFill="1" applyBorder="1" applyAlignment="1">
      <alignment horizontal="center" vertical="center"/>
    </xf>
    <xf numFmtId="0" fontId="53" fillId="0" borderId="0" xfId="0" applyFont="1" applyFill="1" applyAlignment="1">
      <alignment/>
    </xf>
    <xf numFmtId="0" fontId="10" fillId="34" borderId="10" xfId="0" applyFont="1" applyFill="1" applyBorder="1" applyAlignment="1">
      <alignment horizontal="center" vertical="center" wrapText="1"/>
    </xf>
    <xf numFmtId="2" fontId="10" fillId="34" borderId="10" xfId="0" applyNumberFormat="1" applyFont="1" applyFill="1" applyBorder="1" applyAlignment="1">
      <alignment horizontal="center" vertical="center" wrapText="1"/>
    </xf>
    <xf numFmtId="0" fontId="55" fillId="34" borderId="10" xfId="0" applyFont="1" applyFill="1" applyBorder="1" applyAlignment="1">
      <alignment horizontal="center" vertical="center"/>
    </xf>
    <xf numFmtId="0" fontId="55" fillId="34" borderId="10" xfId="0" applyFont="1" applyFill="1" applyBorder="1" applyAlignment="1">
      <alignment/>
    </xf>
    <xf numFmtId="2" fontId="64"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0" fontId="60" fillId="34" borderId="10" xfId="0" applyFont="1" applyFill="1" applyBorder="1" applyAlignment="1">
      <alignment/>
    </xf>
    <xf numFmtId="0" fontId="10" fillId="34" borderId="16" xfId="0" applyFont="1" applyFill="1" applyBorder="1" applyAlignment="1">
      <alignment horizontal="center" vertical="center" wrapText="1"/>
    </xf>
    <xf numFmtId="2" fontId="10" fillId="34" borderId="12" xfId="0" applyNumberFormat="1"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12" xfId="0" applyFont="1" applyFill="1" applyBorder="1" applyAlignment="1">
      <alignment horizontal="center" vertical="center"/>
    </xf>
    <xf numFmtId="0" fontId="60" fillId="34" borderId="10" xfId="0" applyFont="1" applyFill="1" applyBorder="1" applyAlignment="1">
      <alignment horizontal="center"/>
    </xf>
    <xf numFmtId="0" fontId="10" fillId="34" borderId="10" xfId="0" applyFont="1" applyFill="1" applyBorder="1" applyAlignment="1">
      <alignment horizontal="center" vertical="center"/>
    </xf>
    <xf numFmtId="0" fontId="6" fillId="34" borderId="10" xfId="0" applyFont="1" applyFill="1" applyBorder="1" applyAlignment="1">
      <alignment/>
    </xf>
    <xf numFmtId="0" fontId="20" fillId="6" borderId="10" xfId="0" applyFont="1" applyFill="1" applyBorder="1" applyAlignment="1">
      <alignment horizontal="center" vertical="center" wrapText="1"/>
    </xf>
    <xf numFmtId="2" fontId="14" fillId="6" borderId="10" xfId="0" applyNumberFormat="1" applyFont="1" applyFill="1" applyBorder="1" applyAlignment="1">
      <alignment horizontal="center" vertical="center"/>
    </xf>
    <xf numFmtId="0" fontId="11" fillId="6" borderId="10" xfId="0" applyFont="1" applyFill="1" applyBorder="1" applyAlignment="1">
      <alignment horizontal="center" vertical="center"/>
    </xf>
    <xf numFmtId="0" fontId="14" fillId="6" borderId="10" xfId="0" applyFont="1" applyFill="1" applyBorder="1" applyAlignment="1">
      <alignment horizontal="center" vertical="center"/>
    </xf>
    <xf numFmtId="2" fontId="14" fillId="34" borderId="10" xfId="0" applyNumberFormat="1" applyFont="1" applyFill="1" applyBorder="1" applyAlignment="1">
      <alignment horizontal="center" vertical="center"/>
    </xf>
    <xf numFmtId="0" fontId="62" fillId="34" borderId="10" xfId="0" applyFont="1" applyFill="1" applyBorder="1" applyAlignment="1">
      <alignment horizontal="center"/>
    </xf>
    <xf numFmtId="0" fontId="14" fillId="34" borderId="10" xfId="0" applyFont="1" applyFill="1" applyBorder="1" applyAlignment="1">
      <alignment horizontal="center" vertical="center"/>
    </xf>
    <xf numFmtId="166" fontId="56" fillId="34" borderId="10" xfId="0" applyNumberFormat="1" applyFont="1" applyFill="1" applyBorder="1" applyAlignment="1">
      <alignment horizontal="center" vertical="center" wrapText="1"/>
    </xf>
    <xf numFmtId="166" fontId="61" fillId="34" borderId="10" xfId="0" applyNumberFormat="1" applyFont="1" applyFill="1" applyBorder="1" applyAlignment="1">
      <alignment horizontal="center" vertical="center" wrapText="1"/>
    </xf>
    <xf numFmtId="0" fontId="61" fillId="34" borderId="16" xfId="0" applyFont="1" applyFill="1" applyBorder="1" applyAlignment="1">
      <alignment horizontal="center" vertical="center"/>
    </xf>
    <xf numFmtId="0" fontId="61" fillId="34" borderId="10" xfId="0" applyFont="1" applyFill="1" applyBorder="1" applyAlignment="1">
      <alignment vertical="center" wrapText="1"/>
    </xf>
    <xf numFmtId="0" fontId="61" fillId="34" borderId="16" xfId="0" applyFont="1" applyFill="1" applyBorder="1" applyAlignment="1">
      <alignment horizontal="center" vertical="center" wrapText="1"/>
    </xf>
    <xf numFmtId="0" fontId="56" fillId="34" borderId="10" xfId="0" applyFont="1" applyFill="1" applyBorder="1" applyAlignment="1">
      <alignment vertical="center" wrapText="1"/>
    </xf>
    <xf numFmtId="0" fontId="14" fillId="34" borderId="10" xfId="0" applyFont="1" applyFill="1" applyBorder="1" applyAlignment="1">
      <alignment horizontal="center" wrapText="1"/>
    </xf>
    <xf numFmtId="2" fontId="14" fillId="34" borderId="10" xfId="0" applyNumberFormat="1"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58" fillId="34" borderId="10" xfId="0" applyFont="1" applyFill="1" applyBorder="1" applyAlignment="1">
      <alignment horizontal="center" wrapText="1"/>
    </xf>
    <xf numFmtId="0" fontId="58" fillId="34" borderId="10" xfId="0" applyFont="1" applyFill="1" applyBorder="1" applyAlignment="1">
      <alignment horizontal="center" vertical="center" wrapText="1"/>
    </xf>
    <xf numFmtId="0" fontId="65" fillId="34" borderId="10" xfId="0" applyFont="1" applyFill="1" applyBorder="1" applyAlignment="1">
      <alignment horizontal="center" wrapText="1"/>
    </xf>
    <xf numFmtId="2" fontId="65" fillId="34" borderId="10" xfId="0" applyNumberFormat="1"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0" fillId="34" borderId="10" xfId="0" applyFill="1" applyBorder="1" applyAlignment="1">
      <alignment horizontal="center" wrapText="1"/>
    </xf>
    <xf numFmtId="0" fontId="65" fillId="6" borderId="10" xfId="0" applyFont="1" applyFill="1" applyBorder="1" applyAlignment="1">
      <alignment horizontal="center" wrapText="1"/>
    </xf>
    <xf numFmtId="0" fontId="58" fillId="6" borderId="10" xfId="0" applyFont="1" applyFill="1" applyBorder="1" applyAlignment="1">
      <alignment horizontal="center" wrapText="1"/>
    </xf>
    <xf numFmtId="0" fontId="0" fillId="34" borderId="10" xfId="0" applyFill="1" applyBorder="1" applyAlignment="1">
      <alignment/>
    </xf>
    <xf numFmtId="165" fontId="61" fillId="34" borderId="10" xfId="0" applyNumberFormat="1" applyFont="1" applyFill="1" applyBorder="1" applyAlignment="1">
      <alignment horizontal="center" vertical="center" wrapText="1"/>
    </xf>
    <xf numFmtId="0" fontId="61" fillId="34" borderId="10" xfId="0" applyFont="1" applyFill="1" applyBorder="1" applyAlignment="1">
      <alignment horizontal="center"/>
    </xf>
    <xf numFmtId="0" fontId="66" fillId="0" borderId="0" xfId="0" applyFont="1" applyAlignment="1">
      <alignment/>
    </xf>
    <xf numFmtId="0" fontId="67" fillId="0" borderId="0" xfId="0" applyFont="1" applyFill="1" applyAlignment="1">
      <alignment horizontal="center"/>
    </xf>
    <xf numFmtId="2"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2"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18" fillId="0" borderId="0" xfId="0" applyFont="1" applyFill="1" applyAlignment="1">
      <alignment horizontal="center"/>
    </xf>
    <xf numFmtId="0" fontId="67" fillId="0" borderId="0" xfId="0" applyFont="1" applyFill="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1" xfId="55"/>
    <cellStyle name="Normal 25" xfId="56"/>
    <cellStyle name="Normal_BIEU-CC1 2"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2"/>
  <sheetViews>
    <sheetView tabSelected="1" zoomScale="85" zoomScaleNormal="85" zoomScalePageLayoutView="0" workbookViewId="0" topLeftCell="A1">
      <selection activeCell="E55" sqref="E55"/>
    </sheetView>
  </sheetViews>
  <sheetFormatPr defaultColWidth="9.140625" defaultRowHeight="15"/>
  <cols>
    <col min="1" max="1" width="5.421875" style="2" customWidth="1"/>
    <col min="2" max="2" width="49.00390625" style="3" customWidth="1"/>
    <col min="3" max="3" width="12.8515625" style="4" customWidth="1"/>
    <col min="4" max="4" width="15.7109375" style="2" customWidth="1"/>
    <col min="5" max="5" width="14.140625" style="1" customWidth="1"/>
    <col min="6" max="6" width="10.421875" style="9" customWidth="1"/>
    <col min="7" max="7" width="11.28125" style="1" customWidth="1"/>
    <col min="8" max="16384" width="9.140625" style="1" customWidth="1"/>
  </cols>
  <sheetData>
    <row r="1" spans="1:7" ht="15">
      <c r="A1" s="231" t="s">
        <v>174</v>
      </c>
      <c r="B1" s="231"/>
      <c r="C1" s="231"/>
      <c r="D1" s="231"/>
      <c r="E1" s="231"/>
      <c r="F1" s="231"/>
      <c r="G1" s="231"/>
    </row>
    <row r="2" spans="1:7" ht="15">
      <c r="A2" s="231"/>
      <c r="B2" s="231"/>
      <c r="C2" s="231"/>
      <c r="D2" s="231"/>
      <c r="E2" s="231"/>
      <c r="F2" s="231"/>
      <c r="G2" s="231"/>
    </row>
    <row r="3" spans="2:7" ht="18.75">
      <c r="B3" s="231" t="s">
        <v>173</v>
      </c>
      <c r="C3" s="231"/>
      <c r="D3" s="231"/>
      <c r="E3" s="231"/>
      <c r="F3" s="231"/>
      <c r="G3" s="231"/>
    </row>
    <row r="5" spans="1:7" ht="15.75" customHeight="1">
      <c r="A5" s="233" t="s">
        <v>29</v>
      </c>
      <c r="B5" s="233" t="s">
        <v>30</v>
      </c>
      <c r="C5" s="232" t="s">
        <v>335</v>
      </c>
      <c r="D5" s="233" t="s">
        <v>31</v>
      </c>
      <c r="E5" s="233" t="s">
        <v>32</v>
      </c>
      <c r="F5" s="233" t="s">
        <v>165</v>
      </c>
      <c r="G5" s="233" t="s">
        <v>33</v>
      </c>
    </row>
    <row r="6" spans="1:7" ht="33" customHeight="1">
      <c r="A6" s="233"/>
      <c r="B6" s="233"/>
      <c r="C6" s="232"/>
      <c r="D6" s="233"/>
      <c r="E6" s="233"/>
      <c r="F6" s="233"/>
      <c r="G6" s="233"/>
    </row>
    <row r="7" spans="1:7" ht="15.75">
      <c r="A7" s="188" t="s">
        <v>220</v>
      </c>
      <c r="B7" s="96" t="s">
        <v>219</v>
      </c>
      <c r="C7" s="189">
        <f>C8+C9</f>
        <v>1.92</v>
      </c>
      <c r="D7" s="188"/>
      <c r="E7" s="188"/>
      <c r="F7" s="188"/>
      <c r="G7" s="188"/>
    </row>
    <row r="8" spans="1:7" ht="15.75">
      <c r="A8" s="52">
        <v>1</v>
      </c>
      <c r="B8" s="64" t="s">
        <v>136</v>
      </c>
      <c r="C8" s="36">
        <v>0.12</v>
      </c>
      <c r="D8" s="52" t="s">
        <v>289</v>
      </c>
      <c r="E8" s="52" t="s">
        <v>2</v>
      </c>
      <c r="F8" s="52" t="s">
        <v>167</v>
      </c>
      <c r="G8" s="52"/>
    </row>
    <row r="9" spans="1:7" ht="15.75">
      <c r="A9" s="52">
        <v>2</v>
      </c>
      <c r="B9" s="53" t="s">
        <v>138</v>
      </c>
      <c r="C9" s="36">
        <v>1.8</v>
      </c>
      <c r="D9" s="52" t="s">
        <v>137</v>
      </c>
      <c r="E9" s="52" t="s">
        <v>2</v>
      </c>
      <c r="F9" s="52" t="s">
        <v>167</v>
      </c>
      <c r="G9" s="52"/>
    </row>
    <row r="10" spans="1:7" ht="15.75">
      <c r="A10" s="188" t="s">
        <v>221</v>
      </c>
      <c r="B10" s="96" t="s">
        <v>243</v>
      </c>
      <c r="C10" s="189">
        <f>SUM(C11:C13)</f>
        <v>2.437</v>
      </c>
      <c r="D10" s="188"/>
      <c r="E10" s="188"/>
      <c r="F10" s="188"/>
      <c r="G10" s="188"/>
    </row>
    <row r="11" spans="1:7" ht="15.75">
      <c r="A11" s="52">
        <v>1</v>
      </c>
      <c r="B11" s="53" t="s">
        <v>159</v>
      </c>
      <c r="C11" s="36">
        <v>0.2</v>
      </c>
      <c r="D11" s="52" t="s">
        <v>137</v>
      </c>
      <c r="E11" s="52" t="s">
        <v>3</v>
      </c>
      <c r="F11" s="52"/>
      <c r="G11" s="52"/>
    </row>
    <row r="12" spans="1:7" ht="31.5">
      <c r="A12" s="52">
        <v>2</v>
      </c>
      <c r="B12" s="53" t="s">
        <v>164</v>
      </c>
      <c r="C12" s="36">
        <v>0.237</v>
      </c>
      <c r="D12" s="52" t="s">
        <v>137</v>
      </c>
      <c r="E12" s="52" t="s">
        <v>2</v>
      </c>
      <c r="F12" s="52"/>
      <c r="G12" s="52"/>
    </row>
    <row r="13" spans="1:7" ht="15.75">
      <c r="A13" s="52">
        <v>3</v>
      </c>
      <c r="B13" s="64" t="s">
        <v>244</v>
      </c>
      <c r="C13" s="36">
        <v>2</v>
      </c>
      <c r="D13" s="52" t="s">
        <v>137</v>
      </c>
      <c r="E13" s="52" t="s">
        <v>7</v>
      </c>
      <c r="F13" s="52" t="s">
        <v>167</v>
      </c>
      <c r="G13" s="52"/>
    </row>
    <row r="14" spans="1:7" ht="15.75">
      <c r="A14" s="188" t="s">
        <v>222</v>
      </c>
      <c r="B14" s="96" t="s">
        <v>227</v>
      </c>
      <c r="C14" s="189">
        <f>C15+C22</f>
        <v>9.48</v>
      </c>
      <c r="D14" s="188"/>
      <c r="E14" s="188"/>
      <c r="F14" s="188"/>
      <c r="G14" s="188"/>
    </row>
    <row r="15" spans="1:7" ht="15.75">
      <c r="A15" s="69" t="s">
        <v>535</v>
      </c>
      <c r="B15" s="122" t="s">
        <v>490</v>
      </c>
      <c r="C15" s="70">
        <f>SUM(C16:C21)</f>
        <v>2.94</v>
      </c>
      <c r="D15" s="69"/>
      <c r="E15" s="69"/>
      <c r="F15" s="69"/>
      <c r="G15" s="69"/>
    </row>
    <row r="16" spans="1:7" ht="15.75">
      <c r="A16" s="52">
        <v>1</v>
      </c>
      <c r="B16" s="64" t="s">
        <v>144</v>
      </c>
      <c r="C16" s="36">
        <v>0.25</v>
      </c>
      <c r="D16" s="52" t="s">
        <v>137</v>
      </c>
      <c r="E16" s="52" t="s">
        <v>40</v>
      </c>
      <c r="F16" s="52" t="s">
        <v>167</v>
      </c>
      <c r="G16" s="52"/>
    </row>
    <row r="17" spans="1:7" ht="31.5">
      <c r="A17" s="52">
        <v>2</v>
      </c>
      <c r="B17" s="64" t="s">
        <v>145</v>
      </c>
      <c r="C17" s="36">
        <v>0.25</v>
      </c>
      <c r="D17" s="52" t="s">
        <v>137</v>
      </c>
      <c r="E17" s="52" t="s">
        <v>40</v>
      </c>
      <c r="F17" s="52" t="s">
        <v>167</v>
      </c>
      <c r="G17" s="52"/>
    </row>
    <row r="18" spans="1:7" ht="31.5">
      <c r="A18" s="15">
        <v>3</v>
      </c>
      <c r="B18" s="5" t="s">
        <v>148</v>
      </c>
      <c r="C18" s="16">
        <v>0.32</v>
      </c>
      <c r="D18" s="15" t="s">
        <v>137</v>
      </c>
      <c r="E18" s="15" t="s">
        <v>40</v>
      </c>
      <c r="F18" s="15" t="s">
        <v>167</v>
      </c>
      <c r="G18" s="15"/>
    </row>
    <row r="19" spans="1:7" ht="15.75">
      <c r="A19" s="15">
        <v>4</v>
      </c>
      <c r="B19" s="22" t="s">
        <v>152</v>
      </c>
      <c r="C19" s="16">
        <v>0.62</v>
      </c>
      <c r="D19" s="15" t="s">
        <v>137</v>
      </c>
      <c r="E19" s="15" t="s">
        <v>40</v>
      </c>
      <c r="F19" s="15" t="s">
        <v>167</v>
      </c>
      <c r="G19" s="15"/>
    </row>
    <row r="20" spans="1:7" ht="15.75">
      <c r="A20" s="15">
        <v>5</v>
      </c>
      <c r="B20" s="26" t="s">
        <v>321</v>
      </c>
      <c r="C20" s="16">
        <v>1</v>
      </c>
      <c r="D20" s="15" t="s">
        <v>137</v>
      </c>
      <c r="E20" s="15" t="s">
        <v>40</v>
      </c>
      <c r="F20" s="15" t="s">
        <v>167</v>
      </c>
      <c r="G20" s="11"/>
    </row>
    <row r="21" spans="1:7" ht="31.5">
      <c r="A21" s="15">
        <v>6</v>
      </c>
      <c r="B21" s="26" t="s">
        <v>522</v>
      </c>
      <c r="C21" s="16">
        <v>0.5</v>
      </c>
      <c r="D21" s="15" t="s">
        <v>137</v>
      </c>
      <c r="E21" s="15" t="s">
        <v>40</v>
      </c>
      <c r="F21" s="15"/>
      <c r="G21" s="11"/>
    </row>
    <row r="22" spans="1:7" ht="15.75">
      <c r="A22" s="69" t="s">
        <v>536</v>
      </c>
      <c r="B22" s="122" t="s">
        <v>491</v>
      </c>
      <c r="C22" s="70">
        <f>SUM(C23:C26)</f>
        <v>6.54</v>
      </c>
      <c r="D22" s="68"/>
      <c r="E22" s="68"/>
      <c r="F22" s="68"/>
      <c r="G22" s="68"/>
    </row>
    <row r="23" spans="1:7" ht="15.75">
      <c r="A23" s="15">
        <v>1</v>
      </c>
      <c r="B23" s="5" t="s">
        <v>146</v>
      </c>
      <c r="C23" s="16">
        <v>1.97</v>
      </c>
      <c r="D23" s="15" t="s">
        <v>137</v>
      </c>
      <c r="E23" s="15" t="s">
        <v>457</v>
      </c>
      <c r="F23" s="15" t="s">
        <v>167</v>
      </c>
      <c r="G23" s="35"/>
    </row>
    <row r="24" spans="1:7" ht="15.75">
      <c r="A24" s="15">
        <v>2</v>
      </c>
      <c r="B24" s="5" t="s">
        <v>147</v>
      </c>
      <c r="C24" s="16">
        <v>1</v>
      </c>
      <c r="D24" s="15" t="s">
        <v>137</v>
      </c>
      <c r="E24" s="15" t="s">
        <v>457</v>
      </c>
      <c r="F24" s="15" t="s">
        <v>167</v>
      </c>
      <c r="G24" s="35"/>
    </row>
    <row r="25" spans="1:7" ht="15.75">
      <c r="A25" s="15">
        <v>3</v>
      </c>
      <c r="B25" s="7" t="s">
        <v>149</v>
      </c>
      <c r="C25" s="16">
        <v>2.5</v>
      </c>
      <c r="D25" s="15" t="s">
        <v>137</v>
      </c>
      <c r="E25" s="15" t="s">
        <v>457</v>
      </c>
      <c r="F25" s="15" t="s">
        <v>167</v>
      </c>
      <c r="G25" s="15"/>
    </row>
    <row r="26" spans="1:7" ht="15.75">
      <c r="A26" s="15">
        <v>4</v>
      </c>
      <c r="B26" s="7" t="s">
        <v>326</v>
      </c>
      <c r="C26" s="16">
        <v>1.07</v>
      </c>
      <c r="D26" s="15" t="s">
        <v>137</v>
      </c>
      <c r="E26" s="15" t="s">
        <v>457</v>
      </c>
      <c r="F26" s="15"/>
      <c r="G26" s="15"/>
    </row>
    <row r="27" spans="1:7" ht="15.75">
      <c r="A27" s="140" t="s">
        <v>224</v>
      </c>
      <c r="B27" s="96" t="s">
        <v>230</v>
      </c>
      <c r="C27" s="143">
        <f>SUM(C28:C32)</f>
        <v>3.92</v>
      </c>
      <c r="D27" s="140"/>
      <c r="E27" s="140"/>
      <c r="F27" s="140"/>
      <c r="G27" s="140"/>
    </row>
    <row r="28" spans="1:7" ht="31.5">
      <c r="A28" s="15">
        <v>1</v>
      </c>
      <c r="B28" s="5" t="s">
        <v>153</v>
      </c>
      <c r="C28" s="16">
        <v>1</v>
      </c>
      <c r="D28" s="15" t="s">
        <v>137</v>
      </c>
      <c r="E28" s="15" t="s">
        <v>2</v>
      </c>
      <c r="F28" s="15" t="s">
        <v>167</v>
      </c>
      <c r="G28" s="15"/>
    </row>
    <row r="29" spans="1:7" ht="31.5">
      <c r="A29" s="15">
        <v>2</v>
      </c>
      <c r="B29" s="7" t="s">
        <v>154</v>
      </c>
      <c r="C29" s="16">
        <v>1.4</v>
      </c>
      <c r="D29" s="15" t="s">
        <v>291</v>
      </c>
      <c r="E29" s="15" t="s">
        <v>2</v>
      </c>
      <c r="F29" s="15" t="s">
        <v>167</v>
      </c>
      <c r="G29" s="15"/>
    </row>
    <row r="30" spans="1:7" ht="31.5">
      <c r="A30" s="15">
        <v>3</v>
      </c>
      <c r="B30" s="5" t="s">
        <v>475</v>
      </c>
      <c r="C30" s="16">
        <v>0.82</v>
      </c>
      <c r="D30" s="15" t="s">
        <v>137</v>
      </c>
      <c r="E30" s="15" t="s">
        <v>7</v>
      </c>
      <c r="F30" s="15" t="s">
        <v>167</v>
      </c>
      <c r="G30" s="15"/>
    </row>
    <row r="31" spans="1:7" ht="15.75">
      <c r="A31" s="15">
        <v>4</v>
      </c>
      <c r="B31" s="7" t="s">
        <v>155</v>
      </c>
      <c r="C31" s="16">
        <v>0.2</v>
      </c>
      <c r="D31" s="15" t="s">
        <v>137</v>
      </c>
      <c r="E31" s="15" t="s">
        <v>2</v>
      </c>
      <c r="F31" s="15" t="s">
        <v>167</v>
      </c>
      <c r="G31" s="15"/>
    </row>
    <row r="32" spans="1:7" ht="15.75">
      <c r="A32" s="15">
        <v>5</v>
      </c>
      <c r="B32" s="7" t="s">
        <v>322</v>
      </c>
      <c r="C32" s="16">
        <v>0.5</v>
      </c>
      <c r="D32" s="15" t="s">
        <v>137</v>
      </c>
      <c r="E32" s="15" t="s">
        <v>2</v>
      </c>
      <c r="F32" s="15" t="s">
        <v>167</v>
      </c>
      <c r="G32" s="15"/>
    </row>
    <row r="33" spans="1:7" ht="15.75">
      <c r="A33" s="188" t="s">
        <v>226</v>
      </c>
      <c r="B33" s="96" t="s">
        <v>245</v>
      </c>
      <c r="C33" s="189">
        <f>C34</f>
        <v>0.09</v>
      </c>
      <c r="D33" s="183"/>
      <c r="E33" s="183"/>
      <c r="F33" s="183"/>
      <c r="G33" s="183"/>
    </row>
    <row r="34" spans="1:7" ht="31.5">
      <c r="A34" s="15">
        <v>1</v>
      </c>
      <c r="B34" s="7" t="s">
        <v>156</v>
      </c>
      <c r="C34" s="23">
        <v>0.09</v>
      </c>
      <c r="D34" s="6" t="s">
        <v>137</v>
      </c>
      <c r="E34" s="15" t="s">
        <v>40</v>
      </c>
      <c r="F34" s="15" t="s">
        <v>160</v>
      </c>
      <c r="G34" s="15"/>
    </row>
    <row r="35" spans="1:7" ht="15.75">
      <c r="A35" s="140" t="s">
        <v>228</v>
      </c>
      <c r="B35" s="96" t="s">
        <v>233</v>
      </c>
      <c r="C35" s="143">
        <f>SUM(C36:C38)</f>
        <v>0.6000000000000001</v>
      </c>
      <c r="D35" s="125"/>
      <c r="E35" s="125"/>
      <c r="F35" s="125"/>
      <c r="G35" s="125"/>
    </row>
    <row r="36" spans="1:7" ht="15.75">
      <c r="A36" s="52">
        <v>1</v>
      </c>
      <c r="B36" s="53" t="s">
        <v>336</v>
      </c>
      <c r="C36" s="36">
        <v>0.2</v>
      </c>
      <c r="D36" s="52" t="s">
        <v>337</v>
      </c>
      <c r="E36" s="52" t="s">
        <v>2</v>
      </c>
      <c r="F36" s="52" t="s">
        <v>167</v>
      </c>
      <c r="G36" s="52"/>
    </row>
    <row r="37" spans="1:7" ht="15.75">
      <c r="A37" s="52">
        <v>2</v>
      </c>
      <c r="B37" s="53" t="s">
        <v>338</v>
      </c>
      <c r="C37" s="36">
        <v>0.2</v>
      </c>
      <c r="D37" s="52" t="s">
        <v>288</v>
      </c>
      <c r="E37" s="52" t="s">
        <v>2</v>
      </c>
      <c r="F37" s="52" t="s">
        <v>167</v>
      </c>
      <c r="G37" s="52"/>
    </row>
    <row r="38" spans="1:7" ht="15.75">
      <c r="A38" s="52">
        <v>3</v>
      </c>
      <c r="B38" s="53" t="s">
        <v>339</v>
      </c>
      <c r="C38" s="36">
        <v>0.2</v>
      </c>
      <c r="D38" s="52" t="s">
        <v>337</v>
      </c>
      <c r="E38" s="52" t="s">
        <v>2</v>
      </c>
      <c r="F38" s="52" t="s">
        <v>167</v>
      </c>
      <c r="G38" s="52"/>
    </row>
    <row r="39" spans="1:7" ht="15.75">
      <c r="A39" s="140" t="s">
        <v>268</v>
      </c>
      <c r="B39" s="96" t="s">
        <v>247</v>
      </c>
      <c r="C39" s="143">
        <f>C40+C41</f>
        <v>1.5799999999999998</v>
      </c>
      <c r="D39" s="125"/>
      <c r="E39" s="125"/>
      <c r="F39" s="125"/>
      <c r="G39" s="125"/>
    </row>
    <row r="40" spans="1:7" ht="15.75">
      <c r="A40" s="15">
        <v>1</v>
      </c>
      <c r="B40" s="7" t="s">
        <v>157</v>
      </c>
      <c r="C40" s="16">
        <v>0.2</v>
      </c>
      <c r="D40" s="15" t="s">
        <v>137</v>
      </c>
      <c r="E40" s="15" t="s">
        <v>158</v>
      </c>
      <c r="F40" s="10"/>
      <c r="G40" s="15"/>
    </row>
    <row r="41" spans="1:7" ht="15.75" customHeight="1">
      <c r="A41" s="49">
        <v>2</v>
      </c>
      <c r="B41" s="7" t="s">
        <v>327</v>
      </c>
      <c r="C41" s="15">
        <v>1.38</v>
      </c>
      <c r="D41" s="15" t="s">
        <v>137</v>
      </c>
      <c r="E41" s="15" t="s">
        <v>158</v>
      </c>
      <c r="F41" s="10"/>
      <c r="G41" s="15"/>
    </row>
    <row r="42" spans="1:7" ht="15.75">
      <c r="A42" s="188" t="s">
        <v>269</v>
      </c>
      <c r="B42" s="96" t="s">
        <v>242</v>
      </c>
      <c r="C42" s="189">
        <f>SUM(C43:C48)</f>
        <v>13.681</v>
      </c>
      <c r="D42" s="188"/>
      <c r="E42" s="188"/>
      <c r="F42" s="188"/>
      <c r="G42" s="188"/>
    </row>
    <row r="43" spans="1:7" ht="15.75">
      <c r="A43" s="52">
        <v>1</v>
      </c>
      <c r="B43" s="53" t="s">
        <v>140</v>
      </c>
      <c r="C43" s="36">
        <v>0.93</v>
      </c>
      <c r="D43" s="52" t="s">
        <v>288</v>
      </c>
      <c r="E43" s="52" t="s">
        <v>2</v>
      </c>
      <c r="F43" s="52" t="s">
        <v>167</v>
      </c>
      <c r="G43" s="52"/>
    </row>
    <row r="44" spans="1:7" ht="31.5">
      <c r="A44" s="52">
        <v>2</v>
      </c>
      <c r="B44" s="53" t="s">
        <v>141</v>
      </c>
      <c r="C44" s="36">
        <v>1.48</v>
      </c>
      <c r="D44" s="52" t="s">
        <v>137</v>
      </c>
      <c r="E44" s="52" t="s">
        <v>2</v>
      </c>
      <c r="F44" s="52" t="s">
        <v>167</v>
      </c>
      <c r="G44" s="52" t="s">
        <v>450</v>
      </c>
    </row>
    <row r="45" spans="1:7" ht="15.75">
      <c r="A45" s="52">
        <v>3</v>
      </c>
      <c r="B45" s="53" t="s">
        <v>142</v>
      </c>
      <c r="C45" s="36">
        <v>2.94</v>
      </c>
      <c r="D45" s="52" t="s">
        <v>289</v>
      </c>
      <c r="E45" s="52" t="s">
        <v>2</v>
      </c>
      <c r="F45" s="52" t="s">
        <v>167</v>
      </c>
      <c r="G45" s="52"/>
    </row>
    <row r="46" spans="1:7" ht="15.75">
      <c r="A46" s="52">
        <v>4</v>
      </c>
      <c r="B46" s="53" t="s">
        <v>143</v>
      </c>
      <c r="C46" s="36">
        <v>2.3</v>
      </c>
      <c r="D46" s="52" t="s">
        <v>137</v>
      </c>
      <c r="E46" s="52" t="s">
        <v>2</v>
      </c>
      <c r="F46" s="52" t="s">
        <v>167</v>
      </c>
      <c r="G46" s="52"/>
    </row>
    <row r="47" spans="1:7" ht="31.5">
      <c r="A47" s="52">
        <v>5</v>
      </c>
      <c r="B47" s="64" t="s">
        <v>492</v>
      </c>
      <c r="C47" s="36">
        <v>6</v>
      </c>
      <c r="D47" s="52" t="s">
        <v>137</v>
      </c>
      <c r="E47" s="52" t="s">
        <v>3</v>
      </c>
      <c r="F47" s="52" t="s">
        <v>167</v>
      </c>
      <c r="G47" s="52"/>
    </row>
    <row r="48" spans="1:7" ht="18.75">
      <c r="A48" s="52">
        <v>6</v>
      </c>
      <c r="B48" s="230" t="s">
        <v>551</v>
      </c>
      <c r="C48" s="36">
        <v>0.031</v>
      </c>
      <c r="D48" s="52" t="s">
        <v>137</v>
      </c>
      <c r="E48" s="52" t="s">
        <v>2</v>
      </c>
      <c r="F48" s="52" t="s">
        <v>167</v>
      </c>
      <c r="G48" s="52"/>
    </row>
    <row r="49" spans="1:7" ht="15.75">
      <c r="A49" s="188" t="s">
        <v>270</v>
      </c>
      <c r="B49" s="96" t="s">
        <v>235</v>
      </c>
      <c r="C49" s="189">
        <f>C50</f>
        <v>0.25</v>
      </c>
      <c r="D49" s="183"/>
      <c r="E49" s="183"/>
      <c r="F49" s="183"/>
      <c r="G49" s="183"/>
    </row>
    <row r="50" spans="1:7" ht="15.75">
      <c r="A50" s="52">
        <v>1</v>
      </c>
      <c r="B50" s="64" t="s">
        <v>139</v>
      </c>
      <c r="C50" s="36">
        <v>0.25</v>
      </c>
      <c r="D50" s="52" t="s">
        <v>289</v>
      </c>
      <c r="E50" s="52" t="s">
        <v>2</v>
      </c>
      <c r="F50" s="52" t="s">
        <v>167</v>
      </c>
      <c r="G50" s="52"/>
    </row>
    <row r="51" spans="1:7" ht="15.75">
      <c r="A51" s="140" t="s">
        <v>271</v>
      </c>
      <c r="B51" s="96" t="s">
        <v>246</v>
      </c>
      <c r="C51" s="144">
        <f>C52</f>
        <v>2</v>
      </c>
      <c r="D51" s="142"/>
      <c r="E51" s="125"/>
      <c r="F51" s="190"/>
      <c r="G51" s="191"/>
    </row>
    <row r="52" spans="1:7" ht="15.75">
      <c r="A52" s="15">
        <v>1</v>
      </c>
      <c r="B52" s="7" t="s">
        <v>340</v>
      </c>
      <c r="C52" s="16">
        <v>2</v>
      </c>
      <c r="D52" s="15" t="s">
        <v>137</v>
      </c>
      <c r="E52" s="15" t="s">
        <v>20</v>
      </c>
      <c r="F52" s="15" t="s">
        <v>167</v>
      </c>
      <c r="G52" s="35"/>
    </row>
  </sheetData>
  <sheetProtection/>
  <autoFilter ref="A1:A60"/>
  <mergeCells count="9">
    <mergeCell ref="A1:G2"/>
    <mergeCell ref="B3:G3"/>
    <mergeCell ref="C5:C6"/>
    <mergeCell ref="F5:F6"/>
    <mergeCell ref="G5:G6"/>
    <mergeCell ref="A5:A6"/>
    <mergeCell ref="B5:B6"/>
    <mergeCell ref="D5:D6"/>
    <mergeCell ref="E5:E6"/>
  </mergeCells>
  <printOptions/>
  <pageMargins left="0.5" right="0.25" top="0.5" bottom="0.5" header="0" footer="0.3"/>
  <pageSetup horizontalDpi="600" verticalDpi="600" orientation="portrait" paperSize="9" scale="80" r:id="rId1"/>
  <headerFooter>
    <oddFooter>&amp;CPage &amp;P</oddFooter>
  </headerFooter>
</worksheet>
</file>

<file path=xl/worksheets/sheet10.xml><?xml version="1.0" encoding="utf-8"?>
<worksheet xmlns="http://schemas.openxmlformats.org/spreadsheetml/2006/main" xmlns:r="http://schemas.openxmlformats.org/officeDocument/2006/relationships">
  <dimension ref="A1:G36"/>
  <sheetViews>
    <sheetView zoomScale="85" zoomScaleNormal="85" zoomScalePageLayoutView="70" workbookViewId="0" topLeftCell="A25">
      <selection activeCell="D34" sqref="D34"/>
    </sheetView>
  </sheetViews>
  <sheetFormatPr defaultColWidth="9.140625" defaultRowHeight="15"/>
  <cols>
    <col min="1" max="1" width="5.140625" style="21" bestFit="1" customWidth="1"/>
    <col min="2" max="2" width="54.140625" style="21" customWidth="1"/>
    <col min="3" max="3" width="12.57421875" style="39" customWidth="1"/>
    <col min="4" max="4" width="15.140625" style="21" customWidth="1"/>
    <col min="5" max="5" width="13.8515625" style="21" customWidth="1"/>
    <col min="6" max="6" width="12.28125" style="21" customWidth="1"/>
    <col min="7" max="7" width="13.421875" style="21" customWidth="1"/>
    <col min="8" max="8" width="19.421875" style="21" customWidth="1"/>
    <col min="9" max="16384" width="9.140625" style="21" customWidth="1"/>
  </cols>
  <sheetData>
    <row r="1" spans="1:7" ht="14.25">
      <c r="A1" s="231" t="s">
        <v>174</v>
      </c>
      <c r="B1" s="231"/>
      <c r="C1" s="231"/>
      <c r="D1" s="231"/>
      <c r="E1" s="231"/>
      <c r="F1" s="231"/>
      <c r="G1" s="231"/>
    </row>
    <row r="2" spans="1:7" ht="14.25">
      <c r="A2" s="231"/>
      <c r="B2" s="231"/>
      <c r="C2" s="231"/>
      <c r="D2" s="231"/>
      <c r="E2" s="231"/>
      <c r="F2" s="231"/>
      <c r="G2" s="231"/>
    </row>
    <row r="3" spans="1:7" ht="18.75">
      <c r="A3" s="231" t="s">
        <v>184</v>
      </c>
      <c r="B3" s="231"/>
      <c r="C3" s="231"/>
      <c r="D3" s="231"/>
      <c r="E3" s="231"/>
      <c r="F3" s="231"/>
      <c r="G3" s="231"/>
    </row>
    <row r="5" spans="1:7" ht="42" customHeight="1">
      <c r="A5" s="67" t="s">
        <v>29</v>
      </c>
      <c r="B5" s="67" t="s">
        <v>30</v>
      </c>
      <c r="C5" s="66" t="s">
        <v>335</v>
      </c>
      <c r="D5" s="67" t="s">
        <v>31</v>
      </c>
      <c r="E5" s="67" t="s">
        <v>32</v>
      </c>
      <c r="F5" s="67" t="s">
        <v>165</v>
      </c>
      <c r="G5" s="67" t="s">
        <v>33</v>
      </c>
    </row>
    <row r="6" spans="1:7" ht="15.75">
      <c r="A6" s="140" t="s">
        <v>220</v>
      </c>
      <c r="B6" s="96" t="s">
        <v>239</v>
      </c>
      <c r="C6" s="100">
        <f>C7</f>
        <v>0.86</v>
      </c>
      <c r="D6" s="227"/>
      <c r="E6" s="227"/>
      <c r="F6" s="105"/>
      <c r="G6" s="227"/>
    </row>
    <row r="7" spans="1:7" ht="15.75">
      <c r="A7" s="15">
        <v>1</v>
      </c>
      <c r="B7" s="32" t="s">
        <v>197</v>
      </c>
      <c r="C7" s="40">
        <v>0.86</v>
      </c>
      <c r="D7" s="11" t="s">
        <v>34</v>
      </c>
      <c r="E7" s="11" t="s">
        <v>2</v>
      </c>
      <c r="F7" s="11" t="s">
        <v>169</v>
      </c>
      <c r="G7" s="91"/>
    </row>
    <row r="8" spans="1:7" ht="15.75">
      <c r="A8" s="140" t="s">
        <v>221</v>
      </c>
      <c r="B8" s="96" t="s">
        <v>219</v>
      </c>
      <c r="C8" s="228">
        <f>C9</f>
        <v>0.165</v>
      </c>
      <c r="D8" s="140"/>
      <c r="E8" s="140"/>
      <c r="F8" s="140"/>
      <c r="G8" s="140"/>
    </row>
    <row r="9" spans="1:7" ht="15.75">
      <c r="A9" s="15">
        <v>1</v>
      </c>
      <c r="B9" s="32" t="s">
        <v>1</v>
      </c>
      <c r="C9" s="95">
        <v>0.165</v>
      </c>
      <c r="D9" s="11" t="s">
        <v>34</v>
      </c>
      <c r="E9" s="11" t="s">
        <v>2</v>
      </c>
      <c r="F9" s="11" t="s">
        <v>169</v>
      </c>
      <c r="G9" s="32"/>
    </row>
    <row r="10" spans="1:7" ht="15.75">
      <c r="A10" s="140" t="s">
        <v>222</v>
      </c>
      <c r="B10" s="96" t="s">
        <v>243</v>
      </c>
      <c r="C10" s="100">
        <f>C11</f>
        <v>10</v>
      </c>
      <c r="D10" s="105"/>
      <c r="E10" s="105"/>
      <c r="F10" s="105"/>
      <c r="G10" s="106"/>
    </row>
    <row r="11" spans="1:7" ht="15.75">
      <c r="A11" s="15">
        <v>1</v>
      </c>
      <c r="B11" s="32" t="s">
        <v>196</v>
      </c>
      <c r="C11" s="40">
        <v>10</v>
      </c>
      <c r="D11" s="11" t="s">
        <v>34</v>
      </c>
      <c r="E11" s="40" t="s">
        <v>3</v>
      </c>
      <c r="F11" s="11" t="s">
        <v>169</v>
      </c>
      <c r="G11" s="40"/>
    </row>
    <row r="12" spans="1:7" ht="15.75">
      <c r="A12" s="140" t="s">
        <v>224</v>
      </c>
      <c r="B12" s="96" t="s">
        <v>227</v>
      </c>
      <c r="C12" s="100">
        <f>SUM(C13:C16)</f>
        <v>7.7</v>
      </c>
      <c r="D12" s="105"/>
      <c r="E12" s="105"/>
      <c r="F12" s="105"/>
      <c r="G12" s="140"/>
    </row>
    <row r="13" spans="1:7" ht="15.75">
      <c r="A13" s="15">
        <v>1</v>
      </c>
      <c r="B13" s="32" t="s">
        <v>36</v>
      </c>
      <c r="C13" s="40">
        <v>4</v>
      </c>
      <c r="D13" s="11" t="s">
        <v>34</v>
      </c>
      <c r="E13" s="11" t="s">
        <v>2</v>
      </c>
      <c r="F13" s="11" t="s">
        <v>169</v>
      </c>
      <c r="G13" s="109"/>
    </row>
    <row r="14" spans="1:7" ht="31.5">
      <c r="A14" s="15">
        <v>2</v>
      </c>
      <c r="B14" s="32" t="s">
        <v>37</v>
      </c>
      <c r="C14" s="40">
        <v>2</v>
      </c>
      <c r="D14" s="11" t="s">
        <v>34</v>
      </c>
      <c r="E14" s="11" t="s">
        <v>2</v>
      </c>
      <c r="F14" s="11" t="s">
        <v>169</v>
      </c>
      <c r="G14" s="109"/>
    </row>
    <row r="15" spans="1:7" ht="15.75">
      <c r="A15" s="15">
        <v>3</v>
      </c>
      <c r="B15" s="32" t="s">
        <v>38</v>
      </c>
      <c r="C15" s="40">
        <v>0.5</v>
      </c>
      <c r="D15" s="11" t="s">
        <v>34</v>
      </c>
      <c r="E15" s="11" t="s">
        <v>2</v>
      </c>
      <c r="F15" s="11" t="s">
        <v>169</v>
      </c>
      <c r="G15" s="109"/>
    </row>
    <row r="16" spans="1:7" ht="31.5">
      <c r="A16" s="15">
        <v>4</v>
      </c>
      <c r="B16" s="32" t="s">
        <v>441</v>
      </c>
      <c r="C16" s="40">
        <v>1.2</v>
      </c>
      <c r="D16" s="11" t="s">
        <v>34</v>
      </c>
      <c r="E16" s="11" t="s">
        <v>2</v>
      </c>
      <c r="F16" s="11" t="s">
        <v>169</v>
      </c>
      <c r="G16" s="109"/>
    </row>
    <row r="17" spans="1:7" ht="15.75">
      <c r="A17" s="140" t="s">
        <v>226</v>
      </c>
      <c r="B17" s="96" t="s">
        <v>230</v>
      </c>
      <c r="C17" s="100">
        <f>C18+C22</f>
        <v>2.01</v>
      </c>
      <c r="D17" s="105"/>
      <c r="E17" s="105"/>
      <c r="F17" s="105"/>
      <c r="G17" s="106"/>
    </row>
    <row r="18" spans="1:7" ht="15.75">
      <c r="A18" s="71" t="s">
        <v>535</v>
      </c>
      <c r="B18" s="122" t="s">
        <v>490</v>
      </c>
      <c r="C18" s="148">
        <f>SUM(C19:C21)</f>
        <v>0.86</v>
      </c>
      <c r="D18" s="180"/>
      <c r="E18" s="180"/>
      <c r="F18" s="180"/>
      <c r="G18" s="181"/>
    </row>
    <row r="19" spans="1:7" ht="15.75">
      <c r="A19" s="15">
        <v>1</v>
      </c>
      <c r="B19" s="32" t="s">
        <v>359</v>
      </c>
      <c r="C19" s="40">
        <v>0.21</v>
      </c>
      <c r="D19" s="11" t="s">
        <v>34</v>
      </c>
      <c r="E19" s="11" t="s">
        <v>2</v>
      </c>
      <c r="F19" s="11" t="s">
        <v>169</v>
      </c>
      <c r="G19" s="32"/>
    </row>
    <row r="20" spans="1:7" ht="15.75">
      <c r="A20" s="15">
        <v>2</v>
      </c>
      <c r="B20" s="32" t="s">
        <v>323</v>
      </c>
      <c r="C20" s="40">
        <v>0.4</v>
      </c>
      <c r="D20" s="11" t="s">
        <v>34</v>
      </c>
      <c r="E20" s="11" t="s">
        <v>2</v>
      </c>
      <c r="F20" s="11" t="s">
        <v>169</v>
      </c>
      <c r="G20" s="32"/>
    </row>
    <row r="21" spans="1:7" ht="15.75">
      <c r="A21" s="15">
        <v>3</v>
      </c>
      <c r="B21" s="32" t="s">
        <v>39</v>
      </c>
      <c r="C21" s="41">
        <v>0.25</v>
      </c>
      <c r="D21" s="11" t="s">
        <v>34</v>
      </c>
      <c r="E21" s="11" t="s">
        <v>40</v>
      </c>
      <c r="F21" s="11" t="s">
        <v>169</v>
      </c>
      <c r="G21" s="32"/>
    </row>
    <row r="22" spans="1:7" ht="15.75">
      <c r="A22" s="71" t="s">
        <v>536</v>
      </c>
      <c r="B22" s="122" t="s">
        <v>481</v>
      </c>
      <c r="C22" s="72">
        <f>SUM(C23:C24)</f>
        <v>1.15</v>
      </c>
      <c r="D22" s="71"/>
      <c r="E22" s="71"/>
      <c r="F22" s="71"/>
      <c r="G22" s="71"/>
    </row>
    <row r="23" spans="1:7" ht="15.75">
      <c r="A23" s="15">
        <v>1</v>
      </c>
      <c r="B23" s="32" t="s">
        <v>194</v>
      </c>
      <c r="C23" s="40">
        <v>0.75</v>
      </c>
      <c r="D23" s="11" t="s">
        <v>34</v>
      </c>
      <c r="E23" s="11" t="s">
        <v>20</v>
      </c>
      <c r="F23" s="11" t="s">
        <v>169</v>
      </c>
      <c r="G23" s="91"/>
    </row>
    <row r="24" spans="1:7" ht="15.75">
      <c r="A24" s="15">
        <v>2</v>
      </c>
      <c r="B24" s="32" t="s">
        <v>195</v>
      </c>
      <c r="C24" s="40">
        <v>0.4</v>
      </c>
      <c r="D24" s="11" t="s">
        <v>34</v>
      </c>
      <c r="E24" s="11" t="s">
        <v>20</v>
      </c>
      <c r="F24" s="11" t="s">
        <v>169</v>
      </c>
      <c r="G24" s="91"/>
    </row>
    <row r="25" spans="1:7" ht="15.75">
      <c r="A25" s="146" t="s">
        <v>228</v>
      </c>
      <c r="B25" s="96" t="s">
        <v>255</v>
      </c>
      <c r="C25" s="100">
        <f>C26</f>
        <v>0.36</v>
      </c>
      <c r="D25" s="105"/>
      <c r="E25" s="105"/>
      <c r="F25" s="105"/>
      <c r="G25" s="106"/>
    </row>
    <row r="26" spans="1:7" ht="31.5">
      <c r="A26" s="11">
        <v>1</v>
      </c>
      <c r="B26" s="32" t="s">
        <v>358</v>
      </c>
      <c r="C26" s="40">
        <v>0.36</v>
      </c>
      <c r="D26" s="11" t="s">
        <v>34</v>
      </c>
      <c r="E26" s="11" t="s">
        <v>2</v>
      </c>
      <c r="F26" s="11" t="s">
        <v>169</v>
      </c>
      <c r="G26" s="32" t="s">
        <v>456</v>
      </c>
    </row>
    <row r="27" spans="1:7" ht="15.75">
      <c r="A27" s="146" t="s">
        <v>268</v>
      </c>
      <c r="B27" s="96" t="s">
        <v>234</v>
      </c>
      <c r="C27" s="100">
        <f>C28+C34</f>
        <v>7.01</v>
      </c>
      <c r="D27" s="105"/>
      <c r="E27" s="105"/>
      <c r="F27" s="105"/>
      <c r="G27" s="106"/>
    </row>
    <row r="28" spans="1:7" ht="15.75">
      <c r="A28" s="147" t="s">
        <v>535</v>
      </c>
      <c r="B28" s="122" t="s">
        <v>490</v>
      </c>
      <c r="C28" s="148">
        <f>SUM(C29:C33)</f>
        <v>4.76</v>
      </c>
      <c r="D28" s="180"/>
      <c r="E28" s="180"/>
      <c r="F28" s="180"/>
      <c r="G28" s="181"/>
    </row>
    <row r="29" spans="1:7" ht="15.75">
      <c r="A29" s="11">
        <v>1</v>
      </c>
      <c r="B29" s="32" t="s">
        <v>198</v>
      </c>
      <c r="C29" s="40">
        <v>0.13</v>
      </c>
      <c r="D29" s="11" t="s">
        <v>34</v>
      </c>
      <c r="E29" s="11" t="s">
        <v>2</v>
      </c>
      <c r="F29" s="11" t="s">
        <v>169</v>
      </c>
      <c r="G29" s="32"/>
    </row>
    <row r="30" spans="1:7" ht="15.75">
      <c r="A30" s="11">
        <v>2</v>
      </c>
      <c r="B30" s="31" t="s">
        <v>35</v>
      </c>
      <c r="C30" s="40">
        <v>1</v>
      </c>
      <c r="D30" s="11" t="s">
        <v>34</v>
      </c>
      <c r="E30" s="11" t="s">
        <v>2</v>
      </c>
      <c r="F30" s="11" t="s">
        <v>169</v>
      </c>
      <c r="G30" s="32"/>
    </row>
    <row r="31" spans="1:7" ht="15.75">
      <c r="A31" s="11">
        <v>3</v>
      </c>
      <c r="B31" s="64" t="s">
        <v>542</v>
      </c>
      <c r="C31" s="40">
        <v>0.13</v>
      </c>
      <c r="D31" s="11" t="s">
        <v>34</v>
      </c>
      <c r="E31" s="11" t="s">
        <v>2</v>
      </c>
      <c r="F31" s="11" t="s">
        <v>544</v>
      </c>
      <c r="G31" s="32"/>
    </row>
    <row r="32" spans="1:7" ht="15.75">
      <c r="A32" s="11">
        <v>4</v>
      </c>
      <c r="B32" s="32" t="s">
        <v>480</v>
      </c>
      <c r="C32" s="40">
        <v>1</v>
      </c>
      <c r="D32" s="11" t="s">
        <v>34</v>
      </c>
      <c r="E32" s="11" t="s">
        <v>3</v>
      </c>
      <c r="F32" s="11" t="s">
        <v>169</v>
      </c>
      <c r="G32" s="32"/>
    </row>
    <row r="33" spans="1:7" ht="47.25">
      <c r="A33" s="11">
        <v>5</v>
      </c>
      <c r="B33" s="64" t="s">
        <v>281</v>
      </c>
      <c r="C33" s="40">
        <v>2.5</v>
      </c>
      <c r="D33" s="11" t="s">
        <v>34</v>
      </c>
      <c r="E33" s="11" t="s">
        <v>3</v>
      </c>
      <c r="F33" s="11" t="s">
        <v>169</v>
      </c>
      <c r="G33" s="32"/>
    </row>
    <row r="34" spans="1:7" ht="15.75">
      <c r="A34" s="147" t="s">
        <v>536</v>
      </c>
      <c r="B34" s="122" t="s">
        <v>481</v>
      </c>
      <c r="C34" s="148">
        <f>C35</f>
        <v>2.25</v>
      </c>
      <c r="D34" s="180"/>
      <c r="E34" s="180"/>
      <c r="F34" s="180"/>
      <c r="G34" s="181"/>
    </row>
    <row r="35" spans="1:7" ht="31.5">
      <c r="A35" s="11">
        <v>1</v>
      </c>
      <c r="B35" s="26" t="s">
        <v>494</v>
      </c>
      <c r="C35" s="40">
        <v>2.25</v>
      </c>
      <c r="D35" s="11" t="s">
        <v>34</v>
      </c>
      <c r="E35" s="11" t="s">
        <v>20</v>
      </c>
      <c r="F35" s="11" t="s">
        <v>169</v>
      </c>
      <c r="G35" s="32"/>
    </row>
    <row r="36" spans="1:7" ht="14.25">
      <c r="A36" s="92"/>
      <c r="B36" s="92"/>
      <c r="C36" s="93"/>
      <c r="D36" s="92"/>
      <c r="E36" s="92"/>
      <c r="F36" s="92"/>
      <c r="G36" s="92"/>
    </row>
  </sheetData>
  <sheetProtection/>
  <autoFilter ref="A1:A36"/>
  <mergeCells count="2">
    <mergeCell ref="A1:G2"/>
    <mergeCell ref="A3:G3"/>
  </mergeCells>
  <printOptions/>
  <pageMargins left="0.25" right="0.25" top="0.25" bottom="0.25" header="0" footer="0.3"/>
  <pageSetup horizontalDpi="600" verticalDpi="600" orientation="portrait" paperSize="9" scale="80" r:id="rId1"/>
  <headerFooter>
    <oddFooter>&amp;CPage &amp;P</oddFooter>
  </headerFooter>
</worksheet>
</file>

<file path=xl/worksheets/sheet11.xml><?xml version="1.0" encoding="utf-8"?>
<worksheet xmlns="http://schemas.openxmlformats.org/spreadsheetml/2006/main" xmlns:r="http://schemas.openxmlformats.org/officeDocument/2006/relationships">
  <dimension ref="A1:P86"/>
  <sheetViews>
    <sheetView zoomScale="85" zoomScaleNormal="85" zoomScalePageLayoutView="0" workbookViewId="0" topLeftCell="A10">
      <selection activeCell="H38" sqref="H38"/>
    </sheetView>
  </sheetViews>
  <sheetFormatPr defaultColWidth="9.140625" defaultRowHeight="15"/>
  <cols>
    <col min="1" max="1" width="8.7109375" style="0" customWidth="1"/>
    <col min="2" max="2" width="51.00390625" style="0" customWidth="1"/>
    <col min="3" max="3" width="12.8515625" style="0" customWidth="1"/>
    <col min="4" max="4" width="23.8515625" style="0" customWidth="1"/>
    <col min="5" max="5" width="15.421875" style="0" customWidth="1"/>
    <col min="6" max="6" width="11.00390625" style="0" customWidth="1"/>
    <col min="7" max="7" width="12.421875" style="0" customWidth="1"/>
  </cols>
  <sheetData>
    <row r="1" spans="1:7" ht="14.25">
      <c r="A1" s="231" t="s">
        <v>174</v>
      </c>
      <c r="B1" s="231"/>
      <c r="C1" s="231"/>
      <c r="D1" s="231"/>
      <c r="E1" s="231"/>
      <c r="F1" s="231"/>
      <c r="G1" s="231"/>
    </row>
    <row r="2" spans="1:7" ht="14.25">
      <c r="A2" s="231"/>
      <c r="B2" s="231"/>
      <c r="C2" s="231"/>
      <c r="D2" s="231"/>
      <c r="E2" s="231"/>
      <c r="F2" s="231"/>
      <c r="G2" s="231"/>
    </row>
    <row r="3" spans="1:7" ht="18.75">
      <c r="A3" s="231" t="s">
        <v>280</v>
      </c>
      <c r="B3" s="231"/>
      <c r="C3" s="231"/>
      <c r="D3" s="231"/>
      <c r="E3" s="231"/>
      <c r="F3" s="231"/>
      <c r="G3" s="231"/>
    </row>
    <row r="4" spans="1:7" ht="14.25">
      <c r="A4" s="21"/>
      <c r="B4" s="21"/>
      <c r="C4" s="39"/>
      <c r="D4" s="21"/>
      <c r="E4" s="21"/>
      <c r="F4" s="21"/>
      <c r="G4" s="21"/>
    </row>
    <row r="5" spans="1:8" ht="31.5">
      <c r="A5" s="109" t="s">
        <v>29</v>
      </c>
      <c r="B5" s="109" t="s">
        <v>30</v>
      </c>
      <c r="C5" s="108" t="s">
        <v>176</v>
      </c>
      <c r="D5" s="109" t="s">
        <v>31</v>
      </c>
      <c r="E5" s="109" t="s">
        <v>32</v>
      </c>
      <c r="F5" s="109" t="s">
        <v>165</v>
      </c>
      <c r="G5" s="109" t="s">
        <v>33</v>
      </c>
      <c r="H5" s="21"/>
    </row>
    <row r="6" spans="1:8" ht="15.75">
      <c r="A6" s="140" t="s">
        <v>220</v>
      </c>
      <c r="B6" s="96" t="s">
        <v>253</v>
      </c>
      <c r="C6" s="100">
        <f>C7</f>
        <v>25.5</v>
      </c>
      <c r="D6" s="105"/>
      <c r="E6" s="105"/>
      <c r="F6" s="124"/>
      <c r="G6" s="106"/>
      <c r="H6" s="21"/>
    </row>
    <row r="7" spans="1:8" ht="31.5">
      <c r="A7" s="15">
        <v>1</v>
      </c>
      <c r="B7" s="7" t="s">
        <v>284</v>
      </c>
      <c r="C7" s="40">
        <v>25.5</v>
      </c>
      <c r="D7" s="15" t="s">
        <v>283</v>
      </c>
      <c r="E7" s="15" t="s">
        <v>3</v>
      </c>
      <c r="F7" s="8"/>
      <c r="G7" s="32"/>
      <c r="H7" s="21"/>
    </row>
    <row r="8" spans="1:8" ht="15.75">
      <c r="A8" s="140" t="s">
        <v>221</v>
      </c>
      <c r="B8" s="96" t="s">
        <v>254</v>
      </c>
      <c r="C8" s="100">
        <f>C9</f>
        <v>91.34</v>
      </c>
      <c r="D8" s="227"/>
      <c r="E8" s="227"/>
      <c r="F8" s="227"/>
      <c r="G8" s="227"/>
      <c r="H8" s="21"/>
    </row>
    <row r="9" spans="1:8" ht="31.5">
      <c r="A9" s="15">
        <v>1</v>
      </c>
      <c r="B9" s="53" t="s">
        <v>484</v>
      </c>
      <c r="C9" s="36">
        <v>91.34</v>
      </c>
      <c r="D9" s="52" t="s">
        <v>541</v>
      </c>
      <c r="E9" s="52" t="s">
        <v>2</v>
      </c>
      <c r="F9" s="43"/>
      <c r="G9" s="52"/>
      <c r="H9" s="21"/>
    </row>
    <row r="10" spans="1:8" ht="15.75">
      <c r="A10" s="146" t="s">
        <v>222</v>
      </c>
      <c r="B10" s="101" t="s">
        <v>278</v>
      </c>
      <c r="C10" s="100">
        <f>SUM(C11:C17)</f>
        <v>150.70999999999998</v>
      </c>
      <c r="D10" s="146"/>
      <c r="E10" s="105"/>
      <c r="F10" s="229"/>
      <c r="G10" s="101"/>
      <c r="H10" s="21"/>
    </row>
    <row r="11" spans="1:8" ht="31.5">
      <c r="A11" s="15">
        <v>1</v>
      </c>
      <c r="B11" s="5" t="s">
        <v>150</v>
      </c>
      <c r="C11" s="16">
        <v>0.51</v>
      </c>
      <c r="D11" s="15" t="s">
        <v>151</v>
      </c>
      <c r="E11" s="15" t="s">
        <v>2</v>
      </c>
      <c r="F11" s="15"/>
      <c r="G11" s="15"/>
      <c r="H11" s="21"/>
    </row>
    <row r="12" spans="1:8" ht="31.5">
      <c r="A12" s="15">
        <v>2</v>
      </c>
      <c r="B12" s="7" t="s">
        <v>66</v>
      </c>
      <c r="C12" s="16">
        <v>2.7</v>
      </c>
      <c r="D12" s="15" t="s">
        <v>438</v>
      </c>
      <c r="E12" s="15" t="s">
        <v>40</v>
      </c>
      <c r="F12" s="15"/>
      <c r="G12" s="15"/>
      <c r="H12" s="21"/>
    </row>
    <row r="13" spans="1:8" ht="31.5">
      <c r="A13" s="62">
        <v>3</v>
      </c>
      <c r="B13" s="28" t="s">
        <v>330</v>
      </c>
      <c r="C13" s="41">
        <v>1</v>
      </c>
      <c r="D13" s="15" t="s">
        <v>437</v>
      </c>
      <c r="E13" s="15" t="s">
        <v>457</v>
      </c>
      <c r="F13" s="8"/>
      <c r="G13" s="15"/>
      <c r="H13" s="21"/>
    </row>
    <row r="14" spans="1:8" ht="15.75">
      <c r="A14" s="15">
        <v>4</v>
      </c>
      <c r="B14" s="5" t="s">
        <v>43</v>
      </c>
      <c r="C14" s="16">
        <v>80</v>
      </c>
      <c r="D14" s="15" t="s">
        <v>436</v>
      </c>
      <c r="E14" s="15" t="s">
        <v>7</v>
      </c>
      <c r="F14" s="11"/>
      <c r="G14" s="5"/>
      <c r="H14" s="21"/>
    </row>
    <row r="15" spans="1:8" ht="31.5">
      <c r="A15" s="15">
        <v>5</v>
      </c>
      <c r="B15" s="5" t="s">
        <v>439</v>
      </c>
      <c r="C15" s="16">
        <v>63</v>
      </c>
      <c r="D15" s="15" t="s">
        <v>41</v>
      </c>
      <c r="E15" s="15" t="s">
        <v>7</v>
      </c>
      <c r="F15" s="11"/>
      <c r="G15" s="5"/>
      <c r="H15" s="21"/>
    </row>
    <row r="16" spans="1:8" ht="31.5">
      <c r="A16" s="15">
        <v>6</v>
      </c>
      <c r="B16" s="5" t="s">
        <v>363</v>
      </c>
      <c r="C16" s="16">
        <v>1.5</v>
      </c>
      <c r="D16" s="15" t="s">
        <v>436</v>
      </c>
      <c r="E16" s="15" t="s">
        <v>7</v>
      </c>
      <c r="F16" s="11"/>
      <c r="G16" s="5"/>
      <c r="H16" s="21"/>
    </row>
    <row r="17" spans="1:8" ht="15.75">
      <c r="A17" s="15">
        <v>7</v>
      </c>
      <c r="B17" s="32" t="s">
        <v>334</v>
      </c>
      <c r="C17" s="40">
        <v>2</v>
      </c>
      <c r="D17" s="11" t="s">
        <v>34</v>
      </c>
      <c r="E17" s="11" t="s">
        <v>3</v>
      </c>
      <c r="F17" s="8"/>
      <c r="G17" s="32"/>
      <c r="H17" s="21"/>
    </row>
    <row r="18" spans="1:8" ht="15.75">
      <c r="A18" s="140" t="s">
        <v>224</v>
      </c>
      <c r="B18" s="96" t="s">
        <v>230</v>
      </c>
      <c r="C18" s="143">
        <f>C19</f>
        <v>267.54</v>
      </c>
      <c r="D18" s="125"/>
      <c r="E18" s="125"/>
      <c r="F18" s="125"/>
      <c r="G18" s="125"/>
      <c r="H18" s="21"/>
    </row>
    <row r="19" spans="1:8" ht="47.25">
      <c r="A19" s="15">
        <v>1</v>
      </c>
      <c r="B19" s="24" t="s">
        <v>440</v>
      </c>
      <c r="C19" s="16">
        <v>267.54</v>
      </c>
      <c r="D19" s="15" t="s">
        <v>360</v>
      </c>
      <c r="E19" s="15" t="s">
        <v>7</v>
      </c>
      <c r="F19" s="15"/>
      <c r="G19" s="15"/>
      <c r="H19" s="21"/>
    </row>
    <row r="20" spans="1:8" ht="15.75">
      <c r="A20" s="140" t="s">
        <v>226</v>
      </c>
      <c r="B20" s="96" t="s">
        <v>248</v>
      </c>
      <c r="C20" s="143">
        <f>C21</f>
        <v>0.1</v>
      </c>
      <c r="D20" s="125"/>
      <c r="E20" s="125"/>
      <c r="F20" s="125"/>
      <c r="G20" s="125"/>
      <c r="H20" s="21"/>
    </row>
    <row r="21" spans="1:8" ht="47.25">
      <c r="A21" s="15">
        <v>1</v>
      </c>
      <c r="B21" s="5" t="s">
        <v>18</v>
      </c>
      <c r="C21" s="16">
        <v>0.1</v>
      </c>
      <c r="D21" s="15" t="s">
        <v>17</v>
      </c>
      <c r="E21" s="15" t="s">
        <v>2</v>
      </c>
      <c r="F21" s="10"/>
      <c r="G21" s="15"/>
      <c r="H21" s="21"/>
    </row>
    <row r="22" spans="1:8" ht="15.75">
      <c r="A22" s="146" t="s">
        <v>228</v>
      </c>
      <c r="B22" s="96" t="s">
        <v>238</v>
      </c>
      <c r="C22" s="100">
        <f>C23</f>
        <v>0.1</v>
      </c>
      <c r="D22" s="105"/>
      <c r="E22" s="125"/>
      <c r="F22" s="124"/>
      <c r="G22" s="106"/>
      <c r="H22" s="21"/>
    </row>
    <row r="23" spans="1:8" ht="47.25">
      <c r="A23" s="11">
        <v>1</v>
      </c>
      <c r="B23" s="63" t="s">
        <v>285</v>
      </c>
      <c r="C23" s="40">
        <v>0.1</v>
      </c>
      <c r="D23" s="15" t="s">
        <v>17</v>
      </c>
      <c r="E23" s="15" t="s">
        <v>2</v>
      </c>
      <c r="F23" s="8"/>
      <c r="G23" s="32"/>
      <c r="H23" s="21"/>
    </row>
    <row r="24" spans="1:8" ht="15.75">
      <c r="A24" s="146" t="s">
        <v>268</v>
      </c>
      <c r="B24" s="96" t="s">
        <v>231</v>
      </c>
      <c r="C24" s="100">
        <f>C25</f>
        <v>0.01</v>
      </c>
      <c r="D24" s="105"/>
      <c r="E24" s="125"/>
      <c r="F24" s="105"/>
      <c r="G24" s="106"/>
      <c r="H24" s="21"/>
    </row>
    <row r="25" spans="1:8" ht="15.75">
      <c r="A25" s="11">
        <v>1</v>
      </c>
      <c r="B25" s="48" t="s">
        <v>286</v>
      </c>
      <c r="C25" s="40">
        <v>0.01</v>
      </c>
      <c r="D25" s="15" t="s">
        <v>17</v>
      </c>
      <c r="E25" s="15" t="s">
        <v>2</v>
      </c>
      <c r="F25" s="11"/>
      <c r="G25" s="32"/>
      <c r="H25" s="21"/>
    </row>
    <row r="26" ht="14.25">
      <c r="H26" s="21"/>
    </row>
    <row r="27" ht="14.25">
      <c r="H27" s="21"/>
    </row>
    <row r="28" ht="14.25">
      <c r="H28" s="21"/>
    </row>
    <row r="29" ht="14.25">
      <c r="H29" s="21"/>
    </row>
    <row r="30" spans="8:16" ht="14.25">
      <c r="H30" s="21"/>
      <c r="P30" s="61"/>
    </row>
    <row r="31" ht="14.25">
      <c r="H31" s="21"/>
    </row>
    <row r="32" ht="14.25">
      <c r="H32" s="50"/>
    </row>
    <row r="33" ht="14.25">
      <c r="H33" s="21"/>
    </row>
    <row r="34" ht="14.25">
      <c r="H34" s="21"/>
    </row>
    <row r="35" ht="14.25">
      <c r="H35" s="21"/>
    </row>
    <row r="37" spans="2:4" ht="15.75">
      <c r="B37" s="17" t="s">
        <v>364</v>
      </c>
      <c r="C37" s="56" t="s">
        <v>365</v>
      </c>
      <c r="D37" s="102"/>
    </row>
    <row r="38" spans="2:4" ht="15.75">
      <c r="B38" s="57" t="s">
        <v>366</v>
      </c>
      <c r="C38" s="58" t="s">
        <v>367</v>
      </c>
      <c r="D38" s="102"/>
    </row>
    <row r="39" spans="2:4" ht="15.75">
      <c r="B39" s="59" t="s">
        <v>368</v>
      </c>
      <c r="C39" s="60" t="s">
        <v>369</v>
      </c>
      <c r="D39" s="102"/>
    </row>
    <row r="40" spans="2:4" ht="15.75">
      <c r="B40" s="57" t="s">
        <v>241</v>
      </c>
      <c r="C40" s="58" t="s">
        <v>370</v>
      </c>
      <c r="D40" s="103">
        <f>'xã Hương Phú'!C7+'xã Thượng Lộ'!C7+'xã Thượng Quảng'!C7+'xã Thượng Nhật'!C7+'xã Hương Xuân'!C7+'xã Thượng Long'!C7+'xã Hương Sơn'!C6+'xã Hương Hữu'!C7</f>
        <v>225</v>
      </c>
    </row>
    <row r="41" spans="2:4" ht="15.75">
      <c r="B41" s="57" t="s">
        <v>240</v>
      </c>
      <c r="C41" s="58" t="s">
        <v>371</v>
      </c>
      <c r="D41" s="103">
        <f>'xã Hương Phú'!C9+'xã Thượng Lộ'!C10+'xã Thượng Quảng'!C10+'xã Thượng Nhật'!C10+'xã Hương Xuân'!C10+'xã Thượng Long'!C10+'xã Hương Sơn'!C9+'xã Hương Hữu'!C10</f>
        <v>280</v>
      </c>
    </row>
    <row r="42" spans="2:4" ht="15.75">
      <c r="B42" s="57" t="s">
        <v>372</v>
      </c>
      <c r="C42" s="58" t="s">
        <v>373</v>
      </c>
      <c r="D42" s="103"/>
    </row>
    <row r="43" spans="2:4" ht="15.75">
      <c r="B43" s="57" t="s">
        <v>250</v>
      </c>
      <c r="C43" s="58" t="s">
        <v>374</v>
      </c>
      <c r="D43" s="102"/>
    </row>
    <row r="44" spans="2:4" ht="15.75">
      <c r="B44" s="57" t="s">
        <v>375</v>
      </c>
      <c r="C44" s="58" t="s">
        <v>376</v>
      </c>
      <c r="D44" s="102"/>
    </row>
    <row r="45" spans="2:4" ht="15.75">
      <c r="B45" s="59" t="s">
        <v>377</v>
      </c>
      <c r="C45" s="60" t="s">
        <v>378</v>
      </c>
      <c r="D45" s="102"/>
    </row>
    <row r="46" spans="2:4" ht="15.75">
      <c r="B46" s="57" t="s">
        <v>379</v>
      </c>
      <c r="C46" s="58" t="s">
        <v>380</v>
      </c>
      <c r="D46" s="102"/>
    </row>
    <row r="47" spans="2:4" ht="15.75">
      <c r="B47" s="57" t="s">
        <v>239</v>
      </c>
      <c r="C47" s="58" t="s">
        <v>381</v>
      </c>
      <c r="D47" s="103">
        <f>'xã Hương Phú'!C11+'xã Thượng Lộ'!C12+'xã Thượng Quảng'!C13+'xã Thượng Nhật'!C13+'xã Hương Xuân'!C12+'xã Thượng Long'!C13+'xã Hương Sơn'!C11+'xã Hương Hữu'!C13+'xã Hương Lộc'!C6</f>
        <v>190.46</v>
      </c>
    </row>
    <row r="48" spans="2:4" ht="15.75">
      <c r="B48" s="17" t="s">
        <v>382</v>
      </c>
      <c r="C48" s="56" t="s">
        <v>383</v>
      </c>
      <c r="D48" s="102"/>
    </row>
    <row r="49" spans="2:4" ht="15.75">
      <c r="B49" s="57" t="s">
        <v>93</v>
      </c>
      <c r="C49" s="58" t="s">
        <v>384</v>
      </c>
      <c r="D49" s="103">
        <f>'xã Hương Phú'!C13</f>
        <v>6</v>
      </c>
    </row>
    <row r="50" spans="2:4" ht="15.75">
      <c r="B50" s="57" t="s">
        <v>219</v>
      </c>
      <c r="C50" s="58" t="s">
        <v>385</v>
      </c>
      <c r="D50" s="103">
        <f>'Thị trấn Khe Tre'!C7+'xã Hương Phú'!C15+'xã Thượng Lộ'!C14+'xã Thượng Quảng'!C18+'xã Thượng Nhật'!C15+'xã Hương Xuân'!C17+'xã Thượng Long'!C15+'xã Hương Sơn'!C13+'xã Hương Hữu'!C15+'xã Hương Lộc'!C8</f>
        <v>3.5250000000000004</v>
      </c>
    </row>
    <row r="51" spans="2:4" ht="15.75">
      <c r="B51" s="57" t="s">
        <v>386</v>
      </c>
      <c r="C51" s="58" t="s">
        <v>387</v>
      </c>
      <c r="D51" s="102"/>
    </row>
    <row r="52" spans="2:4" ht="15.75">
      <c r="B52" s="57" t="s">
        <v>225</v>
      </c>
      <c r="C52" s="58" t="s">
        <v>388</v>
      </c>
      <c r="D52" s="103">
        <f>'xã Hương Phú'!C17+'xã Hương Xuân'!C19</f>
        <v>85</v>
      </c>
    </row>
    <row r="53" spans="2:4" ht="15.75">
      <c r="B53" s="57" t="s">
        <v>243</v>
      </c>
      <c r="C53" s="58" t="s">
        <v>389</v>
      </c>
      <c r="D53" s="103">
        <f>'Thị trấn Khe Tre'!C10+'xã Hương Phú'!C19+'xã Thượng Lộ'!C16+'xã Thượng Quảng'!C15+'xã Thượng Nhật'!C17+'xã Hương Xuân'!C21+'xã Thượng Long'!C17+'xã Hương Lộc'!C10</f>
        <v>157.09699999999998</v>
      </c>
    </row>
    <row r="54" spans="2:4" ht="15.75">
      <c r="B54" s="57" t="s">
        <v>223</v>
      </c>
      <c r="C54" s="58" t="s">
        <v>390</v>
      </c>
      <c r="D54" s="103">
        <f>'xã Hương Phú'!C22+'xã Hương Xuân'!C25</f>
        <v>9.06</v>
      </c>
    </row>
    <row r="55" spans="2:4" ht="15.75">
      <c r="B55" s="57" t="s">
        <v>253</v>
      </c>
      <c r="C55" s="58" t="s">
        <v>391</v>
      </c>
      <c r="D55" s="103">
        <f>'xã Hương Xuân'!C28+'xã Hương Hữu'!C17+'LIEN XA'!C6+'xã Hương Sơn'!C15</f>
        <v>131.24</v>
      </c>
    </row>
    <row r="56" spans="2:4" ht="15.75">
      <c r="B56" s="57" t="s">
        <v>254</v>
      </c>
      <c r="C56" s="58" t="s">
        <v>392</v>
      </c>
      <c r="D56" s="103">
        <f>'xã Hương Phú'!C24+'xã Thượng Quảng'!C20+'xã Thượng Nhật'!C20+'xã Hương Xuân'!C30+'xã Thượng Long'!C22+'LIEN XA'!C9</f>
        <v>137.64</v>
      </c>
    </row>
    <row r="57" spans="2:4" ht="15.75">
      <c r="B57" s="57" t="s">
        <v>393</v>
      </c>
      <c r="C57" s="58" t="s">
        <v>394</v>
      </c>
      <c r="D57" s="103">
        <f>SUM(D58:D73)</f>
        <v>609.14</v>
      </c>
    </row>
    <row r="58" spans="2:4" ht="15.75">
      <c r="B58" s="59" t="s">
        <v>227</v>
      </c>
      <c r="C58" s="60" t="s">
        <v>395</v>
      </c>
      <c r="D58" s="103">
        <f>'Thị trấn Khe Tre'!C14+'xã Hương Phú'!C26+'xã Thượng Lộ'!C19+'xã Thượng Quảng'!C22+'xã Thượng Nhật'!C22+'xã Hương Xuân'!C32+'xã Thượng Long'!C24+'xã Hương Sơn'!C17+'xã Hương Hữu'!C19+'xã Hương Lộc'!C12+'LIEN XA'!C10</f>
        <v>268.03999999999996</v>
      </c>
    </row>
    <row r="59" spans="2:4" ht="15.75">
      <c r="B59" s="59" t="s">
        <v>230</v>
      </c>
      <c r="C59" s="60" t="s">
        <v>396</v>
      </c>
      <c r="D59" s="103">
        <f>'Thị trấn Khe Tre'!C27+'xã Hương Phú'!C40+'xã Thượng Lộ'!C35+'xã Thượng Quảng'!C37+'xã Thượng Nhật'!C43+'xã Hương Xuân'!C42+'xã Thượng Long'!C37+'xã Hương Hữu'!C33+'xã Hương Lộc'!C17+'LIEN XA'!C18</f>
        <v>284.51</v>
      </c>
    </row>
    <row r="60" spans="2:4" ht="15.75">
      <c r="B60" s="59" t="s">
        <v>238</v>
      </c>
      <c r="C60" s="60" t="s">
        <v>397</v>
      </c>
      <c r="D60" s="103">
        <f>'xã Thượng Lộ'!C38+'xã Thượng Long'!C42+C22</f>
        <v>8.219999999999999</v>
      </c>
    </row>
    <row r="61" spans="2:4" ht="15.75">
      <c r="B61" s="59" t="s">
        <v>232</v>
      </c>
      <c r="C61" s="60" t="s">
        <v>398</v>
      </c>
      <c r="D61" s="103">
        <f>'xã Hương Phú'!C44</f>
        <v>0.9</v>
      </c>
    </row>
    <row r="62" spans="2:4" ht="15.75">
      <c r="B62" s="59" t="s">
        <v>233</v>
      </c>
      <c r="C62" s="60" t="s">
        <v>399</v>
      </c>
      <c r="D62" s="103">
        <f>'Thị trấn Khe Tre'!C35+'xã Hương Phú'!C46+'xã Thượng Lộ'!C41+'xã Thượng Quảng'!C50+'xã Thượng Nhật'!C50+'xã Hương Xuân'!C44+'xã Thượng Long'!C44</f>
        <v>4.65</v>
      </c>
    </row>
    <row r="63" spans="2:4" ht="15.75">
      <c r="B63" s="59" t="s">
        <v>251</v>
      </c>
      <c r="C63" s="60" t="s">
        <v>400</v>
      </c>
      <c r="D63" s="103">
        <f>'xã Thượng Nhật'!C53+'xã Thượng Long'!C47+'xã Hương Hữu'!C39</f>
        <v>4</v>
      </c>
    </row>
    <row r="64" spans="2:4" ht="15.75">
      <c r="B64" s="59" t="s">
        <v>401</v>
      </c>
      <c r="C64" s="60" t="s">
        <v>402</v>
      </c>
      <c r="D64" s="102"/>
    </row>
    <row r="65" spans="2:4" ht="15.75">
      <c r="B65" s="59" t="s">
        <v>403</v>
      </c>
      <c r="C65" s="60" t="s">
        <v>404</v>
      </c>
      <c r="D65" s="102"/>
    </row>
    <row r="66" spans="2:4" ht="15.75">
      <c r="B66" s="59" t="s">
        <v>248</v>
      </c>
      <c r="C66" s="60" t="s">
        <v>405</v>
      </c>
      <c r="D66" s="103">
        <f>'LIEN XA'!C20</f>
        <v>0.1</v>
      </c>
    </row>
    <row r="67" spans="2:4" ht="15.75">
      <c r="B67" s="59" t="s">
        <v>231</v>
      </c>
      <c r="C67" s="60" t="s">
        <v>406</v>
      </c>
      <c r="D67" s="103">
        <f>'xã Hương Phú'!C48+C24</f>
        <v>0.71</v>
      </c>
    </row>
    <row r="68" spans="2:4" ht="15.75">
      <c r="B68" s="59" t="s">
        <v>407</v>
      </c>
      <c r="C68" s="60" t="s">
        <v>408</v>
      </c>
      <c r="D68" s="102"/>
    </row>
    <row r="69" spans="2:4" ht="15.75">
      <c r="B69" s="59" t="s">
        <v>245</v>
      </c>
      <c r="C69" s="60" t="s">
        <v>409</v>
      </c>
      <c r="D69" s="103">
        <f>'Thị trấn Khe Tre'!C33+'xã Hương Hữu'!C37</f>
        <v>1.49</v>
      </c>
    </row>
    <row r="70" spans="2:4" ht="15.75">
      <c r="B70" s="59" t="s">
        <v>236</v>
      </c>
      <c r="C70" s="60" t="s">
        <v>410</v>
      </c>
      <c r="D70" s="103">
        <f>'xã Hương Phú'!C50+'xã Thượng Nhật'!C55</f>
        <v>3.34</v>
      </c>
    </row>
    <row r="71" spans="2:4" ht="15.75">
      <c r="B71" s="59" t="s">
        <v>255</v>
      </c>
      <c r="C71" s="60" t="s">
        <v>411</v>
      </c>
      <c r="D71" s="103">
        <f>'xã Hương Lộc'!C25</f>
        <v>0.36</v>
      </c>
    </row>
    <row r="72" spans="2:4" ht="15.75">
      <c r="B72" s="59" t="s">
        <v>237</v>
      </c>
      <c r="C72" s="60" t="s">
        <v>412</v>
      </c>
      <c r="D72" s="103">
        <f>'xã Hương Phú'!C53+'xã Thượng Lộ'!C43+'xã Thượng Quảng'!C52+'xã Thượng Nhật'!C57+'xã Hương Xuân'!C46+'xã Thượng Long'!C49+'xã Hương Sơn'!C24+'xã Hương Hữu'!C41</f>
        <v>31.05</v>
      </c>
    </row>
    <row r="73" spans="2:4" ht="15.75">
      <c r="B73" s="59" t="s">
        <v>247</v>
      </c>
      <c r="C73" s="60" t="s">
        <v>413</v>
      </c>
      <c r="D73" s="103">
        <f>'Thị trấn Khe Tre'!C39+'xã Hương Xuân'!C49</f>
        <v>1.7699999999999998</v>
      </c>
    </row>
    <row r="74" spans="2:4" ht="15.75">
      <c r="B74" s="57" t="s">
        <v>414</v>
      </c>
      <c r="C74" s="58" t="s">
        <v>415</v>
      </c>
      <c r="D74" s="102"/>
    </row>
    <row r="75" spans="2:4" ht="15.75">
      <c r="B75" s="57" t="s">
        <v>416</v>
      </c>
      <c r="C75" s="58" t="s">
        <v>417</v>
      </c>
      <c r="D75" s="102"/>
    </row>
    <row r="76" spans="2:4" ht="15.75">
      <c r="B76" s="57" t="s">
        <v>246</v>
      </c>
      <c r="C76" s="58" t="s">
        <v>418</v>
      </c>
      <c r="D76" s="103">
        <f>'Thị trấn Khe Tre'!C51+'xã Thượng Quảng'!C54+'xã Thượng Nhật'!C59+'xã Hương Sơn'!C31</f>
        <v>2.86</v>
      </c>
    </row>
    <row r="77" spans="2:5" ht="15.75">
      <c r="B77" s="57" t="s">
        <v>234</v>
      </c>
      <c r="C77" s="58" t="s">
        <v>419</v>
      </c>
      <c r="D77" s="103">
        <f>'xã Hương Phú'!C56+'xã Thượng Lộ'!C47+'xã Thượng Quảng'!C56+'xã Thượng Nhật'!C62+'xã Hương Xuân'!C51+'xã Thượng Long'!C51+'xã Hương Sơn'!C26+'xã Hương Hữu'!C46+'xã Hương Lộc'!C27</f>
        <v>74.72000000000001</v>
      </c>
      <c r="E77" s="61">
        <f>D77-'xã Hương Phú'!C62-'xã Thượng Lộ'!C51-'xã Thượng Quảng'!C59-'xã Thượng Nhật'!C63-'xã Hương Xuân'!C54-'xã Thượng Long'!C54-'xã Hương Sơn'!C30-'xã Hương Hữu'!C50-'xã Hương Lộc'!C33</f>
        <v>52.22000000000001</v>
      </c>
    </row>
    <row r="78" spans="2:4" ht="15.75">
      <c r="B78" s="57" t="s">
        <v>242</v>
      </c>
      <c r="C78" s="58" t="s">
        <v>420</v>
      </c>
      <c r="D78" s="103">
        <f>'Thị trấn Khe Tre'!C42</f>
        <v>13.681</v>
      </c>
    </row>
    <row r="79" spans="2:4" ht="15.75">
      <c r="B79" s="57" t="s">
        <v>235</v>
      </c>
      <c r="C79" s="58" t="s">
        <v>421</v>
      </c>
      <c r="D79" s="103">
        <f>'Thị trấn Khe Tre'!C49+'xã Hương Phú'!C65</f>
        <v>1.75</v>
      </c>
    </row>
    <row r="80" spans="2:4" ht="15.75">
      <c r="B80" s="57" t="s">
        <v>422</v>
      </c>
      <c r="C80" s="58" t="s">
        <v>423</v>
      </c>
      <c r="D80" s="103">
        <f>'xã Thượng Lộ'!C45</f>
        <v>0.3</v>
      </c>
    </row>
    <row r="81" spans="2:4" ht="15.75">
      <c r="B81" s="57" t="s">
        <v>424</v>
      </c>
      <c r="C81" s="58" t="s">
        <v>425</v>
      </c>
      <c r="D81" s="102"/>
    </row>
    <row r="82" spans="2:4" ht="15.75">
      <c r="B82" s="57" t="s">
        <v>426</v>
      </c>
      <c r="C82" s="58" t="s">
        <v>427</v>
      </c>
      <c r="D82" s="102"/>
    </row>
    <row r="83" spans="2:4" ht="15.75">
      <c r="B83" s="57" t="s">
        <v>428</v>
      </c>
      <c r="C83" s="58" t="s">
        <v>429</v>
      </c>
      <c r="D83" s="102"/>
    </row>
    <row r="84" spans="2:4" ht="15.75">
      <c r="B84" s="57" t="s">
        <v>430</v>
      </c>
      <c r="C84" s="58" t="s">
        <v>431</v>
      </c>
      <c r="D84" s="103"/>
    </row>
    <row r="85" spans="2:4" ht="15.75">
      <c r="B85" s="57" t="s">
        <v>432</v>
      </c>
      <c r="C85" s="58" t="s">
        <v>433</v>
      </c>
      <c r="D85" s="102"/>
    </row>
    <row r="86" spans="2:4" ht="15.75">
      <c r="B86" s="17" t="s">
        <v>434</v>
      </c>
      <c r="C86" s="56" t="s">
        <v>435</v>
      </c>
      <c r="D86" s="102"/>
    </row>
  </sheetData>
  <sheetProtection/>
  <autoFilter ref="E1:E87"/>
  <mergeCells count="2">
    <mergeCell ref="A1:G2"/>
    <mergeCell ref="A3:G3"/>
  </mergeCells>
  <printOptions/>
  <pageMargins left="0.2" right="0.2" top="0.25" bottom="0.25" header="0.3" footer="0.3"/>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88"/>
  <sheetViews>
    <sheetView zoomScale="85" zoomScaleNormal="85" zoomScalePageLayoutView="0" workbookViewId="0" topLeftCell="A1">
      <selection activeCell="B12" sqref="B12"/>
    </sheetView>
  </sheetViews>
  <sheetFormatPr defaultColWidth="9.140625" defaultRowHeight="15"/>
  <cols>
    <col min="1" max="1" width="6.00390625" style="129" customWidth="1"/>
    <col min="2" max="2" width="46.421875" style="14" customWidth="1"/>
    <col min="3" max="3" width="10.28125" style="135" customWidth="1"/>
    <col min="4" max="4" width="14.57421875" style="13" customWidth="1"/>
    <col min="5" max="5" width="12.8515625" style="34" customWidth="1"/>
    <col min="6" max="6" width="14.57421875" style="12" customWidth="1"/>
    <col min="7" max="7" width="11.140625" style="13" customWidth="1"/>
    <col min="8" max="16384" width="9.140625" style="12" customWidth="1"/>
  </cols>
  <sheetData>
    <row r="1" spans="1:7" ht="15.75">
      <c r="A1" s="231" t="s">
        <v>174</v>
      </c>
      <c r="B1" s="231"/>
      <c r="C1" s="231"/>
      <c r="D1" s="231"/>
      <c r="E1" s="231"/>
      <c r="F1" s="231"/>
      <c r="G1" s="231"/>
    </row>
    <row r="2" spans="1:7" ht="15.75">
      <c r="A2" s="231"/>
      <c r="B2" s="231"/>
      <c r="C2" s="231"/>
      <c r="D2" s="231"/>
      <c r="E2" s="231"/>
      <c r="F2" s="231"/>
      <c r="G2" s="231"/>
    </row>
    <row r="3" spans="1:7" ht="20.25">
      <c r="A3" s="127"/>
      <c r="B3" s="231" t="s">
        <v>175</v>
      </c>
      <c r="C3" s="231"/>
      <c r="D3" s="231"/>
      <c r="E3" s="231"/>
      <c r="F3" s="231"/>
      <c r="G3" s="231"/>
    </row>
    <row r="5" spans="1:7" ht="15" customHeight="1">
      <c r="A5" s="235" t="s">
        <v>29</v>
      </c>
      <c r="B5" s="236" t="s">
        <v>30</v>
      </c>
      <c r="C5" s="234" t="s">
        <v>335</v>
      </c>
      <c r="D5" s="235" t="s">
        <v>31</v>
      </c>
      <c r="E5" s="235" t="s">
        <v>32</v>
      </c>
      <c r="F5" s="235" t="s">
        <v>165</v>
      </c>
      <c r="G5" s="235" t="s">
        <v>33</v>
      </c>
    </row>
    <row r="6" spans="1:7" ht="33" customHeight="1">
      <c r="A6" s="235"/>
      <c r="B6" s="237"/>
      <c r="C6" s="234"/>
      <c r="D6" s="235"/>
      <c r="E6" s="235"/>
      <c r="F6" s="235"/>
      <c r="G6" s="235"/>
    </row>
    <row r="7" spans="1:7" ht="15.75">
      <c r="A7" s="140" t="s">
        <v>220</v>
      </c>
      <c r="B7" s="123" t="s">
        <v>498</v>
      </c>
      <c r="C7" s="141">
        <f>C8</f>
        <v>10</v>
      </c>
      <c r="D7" s="124"/>
      <c r="E7" s="125"/>
      <c r="F7" s="126"/>
      <c r="G7" s="124"/>
    </row>
    <row r="8" spans="1:7" ht="47.25">
      <c r="A8" s="15">
        <v>1</v>
      </c>
      <c r="B8" s="53" t="s">
        <v>538</v>
      </c>
      <c r="C8" s="40">
        <v>10</v>
      </c>
      <c r="D8" s="6" t="s">
        <v>129</v>
      </c>
      <c r="E8" s="15" t="s">
        <v>497</v>
      </c>
      <c r="F8" s="6" t="s">
        <v>169</v>
      </c>
      <c r="G8" s="8"/>
    </row>
    <row r="9" spans="1:7" ht="15.75">
      <c r="A9" s="140" t="s">
        <v>221</v>
      </c>
      <c r="B9" s="123" t="s">
        <v>240</v>
      </c>
      <c r="C9" s="141">
        <f>C10</f>
        <v>15</v>
      </c>
      <c r="D9" s="124"/>
      <c r="E9" s="125"/>
      <c r="F9" s="126"/>
      <c r="G9" s="124"/>
    </row>
    <row r="10" spans="1:7" ht="31.5">
      <c r="A10" s="15">
        <v>1</v>
      </c>
      <c r="B10" s="65" t="s">
        <v>533</v>
      </c>
      <c r="C10" s="40">
        <v>15</v>
      </c>
      <c r="D10" s="6" t="s">
        <v>129</v>
      </c>
      <c r="E10" s="15" t="s">
        <v>497</v>
      </c>
      <c r="F10" s="6" t="s">
        <v>169</v>
      </c>
      <c r="G10" s="8"/>
    </row>
    <row r="11" spans="1:7" ht="15.75">
      <c r="A11" s="140" t="s">
        <v>222</v>
      </c>
      <c r="B11" s="123" t="s">
        <v>239</v>
      </c>
      <c r="C11" s="141">
        <f>C12</f>
        <v>120</v>
      </c>
      <c r="D11" s="142"/>
      <c r="E11" s="125"/>
      <c r="F11" s="126"/>
      <c r="G11" s="125"/>
    </row>
    <row r="12" spans="1:7" ht="15.75">
      <c r="A12" s="15">
        <v>1</v>
      </c>
      <c r="B12" s="53" t="s">
        <v>496</v>
      </c>
      <c r="C12" s="40">
        <v>120</v>
      </c>
      <c r="D12" s="6" t="s">
        <v>129</v>
      </c>
      <c r="E12" s="15" t="s">
        <v>497</v>
      </c>
      <c r="F12" s="6" t="s">
        <v>169</v>
      </c>
      <c r="G12" s="8"/>
    </row>
    <row r="13" spans="1:7" ht="15.75">
      <c r="A13" s="140" t="s">
        <v>224</v>
      </c>
      <c r="B13" s="97" t="s">
        <v>218</v>
      </c>
      <c r="C13" s="143">
        <f>SUM(C14:C14)</f>
        <v>6</v>
      </c>
      <c r="D13" s="140"/>
      <c r="E13" s="140"/>
      <c r="F13" s="140"/>
      <c r="G13" s="140"/>
    </row>
    <row r="14" spans="1:7" ht="15.75">
      <c r="A14" s="15">
        <v>1</v>
      </c>
      <c r="B14" s="24" t="s">
        <v>489</v>
      </c>
      <c r="C14" s="23">
        <v>6</v>
      </c>
      <c r="D14" s="6" t="s">
        <v>129</v>
      </c>
      <c r="E14" s="6" t="s">
        <v>2</v>
      </c>
      <c r="F14" s="6" t="s">
        <v>168</v>
      </c>
      <c r="G14" s="15"/>
    </row>
    <row r="15" spans="1:7" ht="15.75">
      <c r="A15" s="140" t="s">
        <v>226</v>
      </c>
      <c r="B15" s="97" t="s">
        <v>219</v>
      </c>
      <c r="C15" s="144">
        <f>C16</f>
        <v>0.2</v>
      </c>
      <c r="D15" s="142"/>
      <c r="E15" s="142"/>
      <c r="F15" s="142"/>
      <c r="G15" s="125"/>
    </row>
    <row r="16" spans="1:7" ht="15.75">
      <c r="A16" s="15">
        <v>1</v>
      </c>
      <c r="B16" s="25" t="s">
        <v>1</v>
      </c>
      <c r="C16" s="23">
        <v>0.2</v>
      </c>
      <c r="D16" s="6" t="s">
        <v>129</v>
      </c>
      <c r="E16" s="6" t="s">
        <v>121</v>
      </c>
      <c r="F16" s="6"/>
      <c r="G16" s="15"/>
    </row>
    <row r="17" spans="1:7" ht="15.75">
      <c r="A17" s="140" t="s">
        <v>228</v>
      </c>
      <c r="B17" s="96" t="s">
        <v>225</v>
      </c>
      <c r="C17" s="144">
        <f>C18</f>
        <v>75</v>
      </c>
      <c r="D17" s="142"/>
      <c r="E17" s="142"/>
      <c r="F17" s="142"/>
      <c r="G17" s="125"/>
    </row>
    <row r="18" spans="1:7" ht="15.75">
      <c r="A18" s="15">
        <v>1</v>
      </c>
      <c r="B18" s="26" t="s">
        <v>123</v>
      </c>
      <c r="C18" s="16">
        <v>75</v>
      </c>
      <c r="D18" s="6" t="s">
        <v>129</v>
      </c>
      <c r="E18" s="6" t="s">
        <v>120</v>
      </c>
      <c r="F18" s="6" t="s">
        <v>169</v>
      </c>
      <c r="G18" s="15"/>
    </row>
    <row r="19" spans="1:7" ht="15.75">
      <c r="A19" s="146" t="s">
        <v>268</v>
      </c>
      <c r="B19" s="99" t="s">
        <v>59</v>
      </c>
      <c r="C19" s="144">
        <f>SUM(C20:C21)</f>
        <v>20</v>
      </c>
      <c r="D19" s="142"/>
      <c r="E19" s="142"/>
      <c r="F19" s="142"/>
      <c r="G19" s="125"/>
    </row>
    <row r="20" spans="1:7" ht="15.75">
      <c r="A20" s="11">
        <v>1</v>
      </c>
      <c r="B20" s="24" t="s">
        <v>170</v>
      </c>
      <c r="C20" s="23">
        <v>10</v>
      </c>
      <c r="D20" s="6" t="s">
        <v>129</v>
      </c>
      <c r="E20" s="6" t="s">
        <v>121</v>
      </c>
      <c r="F20" s="6" t="s">
        <v>169</v>
      </c>
      <c r="G20" s="15"/>
    </row>
    <row r="21" spans="1:7" ht="15.75">
      <c r="A21" s="11">
        <v>2</v>
      </c>
      <c r="B21" s="24" t="s">
        <v>171</v>
      </c>
      <c r="C21" s="23">
        <v>10</v>
      </c>
      <c r="D21" s="6" t="s">
        <v>319</v>
      </c>
      <c r="E21" s="6" t="s">
        <v>126</v>
      </c>
      <c r="F21" s="6" t="s">
        <v>169</v>
      </c>
      <c r="G21" s="15"/>
    </row>
    <row r="22" spans="1:7" ht="15.75">
      <c r="A22" s="146" t="s">
        <v>269</v>
      </c>
      <c r="B22" s="99" t="s">
        <v>223</v>
      </c>
      <c r="C22" s="144">
        <f>C23</f>
        <v>5</v>
      </c>
      <c r="D22" s="142"/>
      <c r="E22" s="142"/>
      <c r="F22" s="142"/>
      <c r="G22" s="125"/>
    </row>
    <row r="23" spans="1:7" ht="15.75">
      <c r="A23" s="11">
        <v>1</v>
      </c>
      <c r="B23" s="24" t="s">
        <v>122</v>
      </c>
      <c r="C23" s="23">
        <v>5</v>
      </c>
      <c r="D23" s="6" t="s">
        <v>129</v>
      </c>
      <c r="E23" s="6" t="s">
        <v>120</v>
      </c>
      <c r="F23" s="6" t="s">
        <v>169</v>
      </c>
      <c r="G23" s="15"/>
    </row>
    <row r="24" spans="1:7" ht="15.75">
      <c r="A24" s="146" t="s">
        <v>270</v>
      </c>
      <c r="B24" s="96" t="s">
        <v>254</v>
      </c>
      <c r="C24" s="100">
        <f>SUM(C25)</f>
        <v>10</v>
      </c>
      <c r="D24" s="124"/>
      <c r="E24" s="125"/>
      <c r="F24" s="126"/>
      <c r="G24" s="124"/>
    </row>
    <row r="25" spans="1:7" ht="15.75">
      <c r="A25" s="11">
        <v>1</v>
      </c>
      <c r="B25" s="65" t="s">
        <v>443</v>
      </c>
      <c r="C25" s="40">
        <v>10</v>
      </c>
      <c r="D25" s="6" t="s">
        <v>320</v>
      </c>
      <c r="E25" s="6" t="s">
        <v>3</v>
      </c>
      <c r="F25" s="6" t="s">
        <v>169</v>
      </c>
      <c r="G25" s="8" t="s">
        <v>534</v>
      </c>
    </row>
    <row r="26" spans="1:7" ht="15.75">
      <c r="A26" s="140" t="s">
        <v>271</v>
      </c>
      <c r="B26" s="96" t="s">
        <v>227</v>
      </c>
      <c r="C26" s="143">
        <f>C27+C35</f>
        <v>11.399999999999999</v>
      </c>
      <c r="D26" s="142"/>
      <c r="E26" s="142"/>
      <c r="F26" s="142"/>
      <c r="G26" s="125"/>
    </row>
    <row r="27" spans="1:7" ht="15.75">
      <c r="A27" s="71" t="s">
        <v>535</v>
      </c>
      <c r="B27" s="122" t="s">
        <v>490</v>
      </c>
      <c r="C27" s="72">
        <f>SUM(C28:C34)</f>
        <v>7.2</v>
      </c>
      <c r="D27" s="149"/>
      <c r="E27" s="149"/>
      <c r="F27" s="149"/>
      <c r="G27" s="138"/>
    </row>
    <row r="28" spans="1:7" ht="31.5">
      <c r="A28" s="15">
        <v>1</v>
      </c>
      <c r="B28" s="24" t="s">
        <v>189</v>
      </c>
      <c r="C28" s="23">
        <v>1.2</v>
      </c>
      <c r="D28" s="6" t="s">
        <v>313</v>
      </c>
      <c r="E28" s="6" t="s">
        <v>121</v>
      </c>
      <c r="F28" s="6" t="s">
        <v>169</v>
      </c>
      <c r="G28" s="15" t="s">
        <v>448</v>
      </c>
    </row>
    <row r="29" spans="1:7" ht="15.75">
      <c r="A29" s="15">
        <v>2</v>
      </c>
      <c r="B29" s="24" t="s">
        <v>229</v>
      </c>
      <c r="C29" s="23">
        <v>0.3</v>
      </c>
      <c r="D29" s="6" t="s">
        <v>129</v>
      </c>
      <c r="E29" s="6" t="s">
        <v>2</v>
      </c>
      <c r="F29" s="6" t="s">
        <v>169</v>
      </c>
      <c r="G29" s="15" t="s">
        <v>495</v>
      </c>
    </row>
    <row r="30" spans="1:7" ht="31.5">
      <c r="A30" s="15">
        <v>3</v>
      </c>
      <c r="B30" s="29" t="s">
        <v>447</v>
      </c>
      <c r="C30" s="23">
        <v>0.8</v>
      </c>
      <c r="D30" s="6" t="s">
        <v>449</v>
      </c>
      <c r="E30" s="6" t="s">
        <v>2</v>
      </c>
      <c r="F30" s="6" t="s">
        <v>169</v>
      </c>
      <c r="G30" s="15" t="s">
        <v>448</v>
      </c>
    </row>
    <row r="31" spans="1:7" ht="15.75">
      <c r="A31" s="15">
        <v>5</v>
      </c>
      <c r="B31" s="24" t="s">
        <v>124</v>
      </c>
      <c r="C31" s="23">
        <v>1</v>
      </c>
      <c r="D31" s="6" t="s">
        <v>129</v>
      </c>
      <c r="E31" s="6" t="s">
        <v>121</v>
      </c>
      <c r="F31" s="6" t="s">
        <v>169</v>
      </c>
      <c r="G31" s="15" t="s">
        <v>448</v>
      </c>
    </row>
    <row r="32" spans="1:7" ht="15.75">
      <c r="A32" s="15">
        <v>6</v>
      </c>
      <c r="B32" s="24" t="s">
        <v>125</v>
      </c>
      <c r="C32" s="23">
        <v>0.9</v>
      </c>
      <c r="D32" s="6" t="s">
        <v>129</v>
      </c>
      <c r="E32" s="6" t="s">
        <v>121</v>
      </c>
      <c r="F32" s="6" t="s">
        <v>169</v>
      </c>
      <c r="G32" s="15" t="s">
        <v>448</v>
      </c>
    </row>
    <row r="33" spans="1:7" ht="15.75">
      <c r="A33" s="15">
        <v>7</v>
      </c>
      <c r="B33" s="27" t="s">
        <v>193</v>
      </c>
      <c r="C33" s="40">
        <v>2</v>
      </c>
      <c r="D33" s="15" t="s">
        <v>129</v>
      </c>
      <c r="E33" s="15" t="s">
        <v>2</v>
      </c>
      <c r="F33" s="6" t="s">
        <v>169</v>
      </c>
      <c r="G33" s="15" t="s">
        <v>448</v>
      </c>
    </row>
    <row r="34" spans="1:7" ht="15.75">
      <c r="A34" s="15">
        <v>8</v>
      </c>
      <c r="B34" s="27" t="s">
        <v>545</v>
      </c>
      <c r="C34" s="40">
        <v>1</v>
      </c>
      <c r="D34" s="15" t="s">
        <v>129</v>
      </c>
      <c r="E34" s="15" t="s">
        <v>2</v>
      </c>
      <c r="F34" s="6" t="s">
        <v>169</v>
      </c>
      <c r="G34" s="15"/>
    </row>
    <row r="35" spans="1:7" ht="15.75">
      <c r="A35" s="147" t="s">
        <v>536</v>
      </c>
      <c r="B35" s="122" t="s">
        <v>491</v>
      </c>
      <c r="C35" s="148">
        <f>SUM(C36:C39)</f>
        <v>4.199999999999999</v>
      </c>
      <c r="D35" s="139"/>
      <c r="E35" s="139"/>
      <c r="F35" s="139"/>
      <c r="G35" s="139"/>
    </row>
    <row r="36" spans="1:7" ht="31.5">
      <c r="A36" s="15">
        <v>1</v>
      </c>
      <c r="B36" s="26" t="s">
        <v>462</v>
      </c>
      <c r="C36" s="23">
        <v>0.5</v>
      </c>
      <c r="D36" s="6" t="s">
        <v>315</v>
      </c>
      <c r="E36" s="6" t="s">
        <v>20</v>
      </c>
      <c r="F36" s="6" t="s">
        <v>169</v>
      </c>
      <c r="G36" s="15" t="s">
        <v>455</v>
      </c>
    </row>
    <row r="37" spans="1:7" ht="15.75">
      <c r="A37" s="15">
        <v>2</v>
      </c>
      <c r="B37" s="24" t="s">
        <v>546</v>
      </c>
      <c r="C37" s="23">
        <v>1.8</v>
      </c>
      <c r="D37" s="6" t="s">
        <v>129</v>
      </c>
      <c r="E37" s="6" t="s">
        <v>20</v>
      </c>
      <c r="F37" s="6" t="s">
        <v>169</v>
      </c>
      <c r="G37" s="15" t="s">
        <v>455</v>
      </c>
    </row>
    <row r="38" spans="1:7" ht="15.75">
      <c r="A38" s="15">
        <v>3</v>
      </c>
      <c r="B38" s="24" t="s">
        <v>127</v>
      </c>
      <c r="C38" s="23">
        <v>0.8</v>
      </c>
      <c r="D38" s="6" t="s">
        <v>129</v>
      </c>
      <c r="E38" s="6" t="s">
        <v>20</v>
      </c>
      <c r="F38" s="6" t="s">
        <v>169</v>
      </c>
      <c r="G38" s="15" t="s">
        <v>461</v>
      </c>
    </row>
    <row r="39" spans="1:7" ht="21.75" customHeight="1">
      <c r="A39" s="15">
        <v>4</v>
      </c>
      <c r="B39" s="24" t="s">
        <v>128</v>
      </c>
      <c r="C39" s="23">
        <v>1.1</v>
      </c>
      <c r="D39" s="6" t="s">
        <v>129</v>
      </c>
      <c r="E39" s="6" t="s">
        <v>20</v>
      </c>
      <c r="F39" s="6" t="s">
        <v>169</v>
      </c>
      <c r="G39" s="15" t="s">
        <v>455</v>
      </c>
    </row>
    <row r="40" spans="1:7" ht="15.75">
      <c r="A40" s="140" t="s">
        <v>272</v>
      </c>
      <c r="B40" s="96" t="s">
        <v>230</v>
      </c>
      <c r="C40" s="100">
        <f>SUM(C41:C43)</f>
        <v>3.5999999999999996</v>
      </c>
      <c r="D40" s="142"/>
      <c r="E40" s="142"/>
      <c r="F40" s="142"/>
      <c r="G40" s="125"/>
    </row>
    <row r="41" spans="1:7" ht="31.5">
      <c r="A41" s="15">
        <v>1</v>
      </c>
      <c r="B41" s="7" t="s">
        <v>130</v>
      </c>
      <c r="C41" s="16">
        <v>3</v>
      </c>
      <c r="D41" s="6" t="s">
        <v>129</v>
      </c>
      <c r="E41" s="6" t="s">
        <v>2</v>
      </c>
      <c r="F41" s="6" t="s">
        <v>169</v>
      </c>
      <c r="G41" s="15" t="s">
        <v>456</v>
      </c>
    </row>
    <row r="42" spans="1:7" ht="15.75">
      <c r="A42" s="15">
        <v>2</v>
      </c>
      <c r="B42" s="24" t="s">
        <v>341</v>
      </c>
      <c r="C42" s="16">
        <v>0.3</v>
      </c>
      <c r="D42" s="6" t="s">
        <v>129</v>
      </c>
      <c r="E42" s="6" t="s">
        <v>2</v>
      </c>
      <c r="F42" s="6" t="s">
        <v>169</v>
      </c>
      <c r="G42" s="15"/>
    </row>
    <row r="43" spans="1:13" ht="15.75">
      <c r="A43" s="15">
        <v>3</v>
      </c>
      <c r="B43" s="24" t="s">
        <v>342</v>
      </c>
      <c r="C43" s="16">
        <v>0.3</v>
      </c>
      <c r="D43" s="6" t="s">
        <v>129</v>
      </c>
      <c r="E43" s="6" t="s">
        <v>3</v>
      </c>
      <c r="F43" s="6" t="s">
        <v>169</v>
      </c>
      <c r="G43" s="15"/>
      <c r="M43" s="12" t="s">
        <v>188</v>
      </c>
    </row>
    <row r="44" spans="1:7" ht="15.75">
      <c r="A44" s="140" t="s">
        <v>273</v>
      </c>
      <c r="B44" s="96" t="s">
        <v>232</v>
      </c>
      <c r="C44" s="144">
        <f>C45</f>
        <v>0.9</v>
      </c>
      <c r="D44" s="142"/>
      <c r="E44" s="142"/>
      <c r="F44" s="142"/>
      <c r="G44" s="125"/>
    </row>
    <row r="45" spans="1:7" ht="15.75">
      <c r="A45" s="15">
        <v>1</v>
      </c>
      <c r="B45" s="33" t="s">
        <v>132</v>
      </c>
      <c r="C45" s="41">
        <v>0.9</v>
      </c>
      <c r="D45" s="6" t="s">
        <v>129</v>
      </c>
      <c r="E45" s="6" t="s">
        <v>3</v>
      </c>
      <c r="F45" s="6" t="s">
        <v>169</v>
      </c>
      <c r="G45" s="15"/>
    </row>
    <row r="46" spans="1:7" ht="15.75">
      <c r="A46" s="140" t="s">
        <v>274</v>
      </c>
      <c r="B46" s="96" t="s">
        <v>233</v>
      </c>
      <c r="C46" s="192">
        <f>C47</f>
        <v>0.35</v>
      </c>
      <c r="D46" s="142"/>
      <c r="E46" s="142"/>
      <c r="F46" s="142"/>
      <c r="G46" s="125"/>
    </row>
    <row r="47" spans="1:7" ht="15.75">
      <c r="A47" s="15">
        <v>1</v>
      </c>
      <c r="B47" s="24" t="s">
        <v>185</v>
      </c>
      <c r="C47" s="23">
        <v>0.35</v>
      </c>
      <c r="D47" s="6" t="s">
        <v>314</v>
      </c>
      <c r="E47" s="6" t="s">
        <v>121</v>
      </c>
      <c r="F47" s="6" t="s">
        <v>169</v>
      </c>
      <c r="G47" s="15"/>
    </row>
    <row r="48" spans="1:7" ht="15.75" customHeight="1">
      <c r="A48" s="140" t="s">
        <v>275</v>
      </c>
      <c r="B48" s="96" t="s">
        <v>231</v>
      </c>
      <c r="C48" s="143">
        <f>C49</f>
        <v>0.7</v>
      </c>
      <c r="D48" s="142"/>
      <c r="E48" s="142"/>
      <c r="F48" s="142"/>
      <c r="G48" s="125"/>
    </row>
    <row r="49" spans="1:7" ht="15.75">
      <c r="A49" s="15">
        <v>1</v>
      </c>
      <c r="B49" s="33" t="s">
        <v>131</v>
      </c>
      <c r="C49" s="23">
        <v>0.7</v>
      </c>
      <c r="D49" s="6" t="s">
        <v>129</v>
      </c>
      <c r="E49" s="6" t="s">
        <v>2</v>
      </c>
      <c r="F49" s="6" t="s">
        <v>169</v>
      </c>
      <c r="G49" s="15"/>
    </row>
    <row r="50" spans="1:7" ht="15.75">
      <c r="A50" s="140" t="s">
        <v>276</v>
      </c>
      <c r="B50" s="96" t="s">
        <v>236</v>
      </c>
      <c r="C50" s="144">
        <f>C51+C52</f>
        <v>2.34</v>
      </c>
      <c r="D50" s="142"/>
      <c r="E50" s="142"/>
      <c r="F50" s="142"/>
      <c r="G50" s="125"/>
    </row>
    <row r="51" spans="1:7" ht="15.75">
      <c r="A51" s="15">
        <v>1</v>
      </c>
      <c r="B51" s="28" t="s">
        <v>191</v>
      </c>
      <c r="C51" s="23">
        <v>1.34</v>
      </c>
      <c r="D51" s="6" t="s">
        <v>129</v>
      </c>
      <c r="E51" s="6" t="s">
        <v>121</v>
      </c>
      <c r="F51" s="6" t="s">
        <v>169</v>
      </c>
      <c r="G51" s="15"/>
    </row>
    <row r="52" spans="1:7" ht="15.75">
      <c r="A52" s="15">
        <v>2</v>
      </c>
      <c r="B52" s="24" t="s">
        <v>190</v>
      </c>
      <c r="C52" s="23">
        <v>1</v>
      </c>
      <c r="D52" s="6" t="s">
        <v>129</v>
      </c>
      <c r="E52" s="6" t="s">
        <v>121</v>
      </c>
      <c r="F52" s="6" t="s">
        <v>169</v>
      </c>
      <c r="G52" s="15"/>
    </row>
    <row r="53" spans="1:7" ht="31.5">
      <c r="A53" s="140" t="s">
        <v>277</v>
      </c>
      <c r="B53" s="96" t="s">
        <v>237</v>
      </c>
      <c r="C53" s="144">
        <f>C54+C55</f>
        <v>2</v>
      </c>
      <c r="D53" s="142"/>
      <c r="E53" s="142"/>
      <c r="F53" s="142"/>
      <c r="G53" s="125"/>
    </row>
    <row r="54" spans="1:7" ht="15.75">
      <c r="A54" s="15">
        <v>1</v>
      </c>
      <c r="B54" s="24" t="s">
        <v>499</v>
      </c>
      <c r="C54" s="23">
        <v>1</v>
      </c>
      <c r="D54" s="6" t="s">
        <v>316</v>
      </c>
      <c r="E54" s="6" t="s">
        <v>3</v>
      </c>
      <c r="F54" s="6" t="s">
        <v>169</v>
      </c>
      <c r="G54" s="15"/>
    </row>
    <row r="55" spans="1:7" ht="20.25" customHeight="1">
      <c r="A55" s="15">
        <v>2</v>
      </c>
      <c r="B55" s="24" t="s">
        <v>343</v>
      </c>
      <c r="C55" s="23">
        <v>1</v>
      </c>
      <c r="D55" s="6" t="s">
        <v>317</v>
      </c>
      <c r="E55" s="6" t="s">
        <v>3</v>
      </c>
      <c r="F55" s="6" t="s">
        <v>169</v>
      </c>
      <c r="G55" s="15"/>
    </row>
    <row r="56" spans="1:7" ht="15.75">
      <c r="A56" s="140" t="s">
        <v>540</v>
      </c>
      <c r="B56" s="96" t="s">
        <v>234</v>
      </c>
      <c r="C56" s="144">
        <f>C57+C63</f>
        <v>9.83</v>
      </c>
      <c r="D56" s="142"/>
      <c r="E56" s="142"/>
      <c r="F56" s="142"/>
      <c r="G56" s="125"/>
    </row>
    <row r="57" spans="1:7" ht="15.75">
      <c r="A57" s="71" t="s">
        <v>535</v>
      </c>
      <c r="B57" s="122" t="s">
        <v>490</v>
      </c>
      <c r="C57" s="150">
        <f>SUM(C58:C62)</f>
        <v>8.83</v>
      </c>
      <c r="D57" s="149"/>
      <c r="E57" s="149"/>
      <c r="F57" s="149"/>
      <c r="G57" s="138"/>
    </row>
    <row r="58" spans="1:7" ht="15.75">
      <c r="A58" s="15">
        <v>1</v>
      </c>
      <c r="B58" s="24" t="s">
        <v>133</v>
      </c>
      <c r="C58" s="23">
        <v>1</v>
      </c>
      <c r="D58" s="6" t="s">
        <v>320</v>
      </c>
      <c r="E58" s="6" t="s">
        <v>121</v>
      </c>
      <c r="F58" s="6" t="s">
        <v>169</v>
      </c>
      <c r="G58" s="15"/>
    </row>
    <row r="59" spans="1:7" ht="19.5" customHeight="1">
      <c r="A59" s="15">
        <v>2</v>
      </c>
      <c r="B59" s="24" t="s">
        <v>192</v>
      </c>
      <c r="C59" s="23">
        <v>1</v>
      </c>
      <c r="D59" s="6" t="s">
        <v>317</v>
      </c>
      <c r="E59" s="6" t="s">
        <v>2</v>
      </c>
      <c r="F59" s="6" t="s">
        <v>169</v>
      </c>
      <c r="G59" s="15"/>
    </row>
    <row r="60" spans="1:7" ht="15.75">
      <c r="A60" s="15">
        <v>3</v>
      </c>
      <c r="B60" s="24" t="s">
        <v>42</v>
      </c>
      <c r="C60" s="23">
        <v>0.33</v>
      </c>
      <c r="D60" s="6" t="s">
        <v>129</v>
      </c>
      <c r="E60" s="6" t="s">
        <v>3</v>
      </c>
      <c r="F60" s="6" t="s">
        <v>169</v>
      </c>
      <c r="G60" s="15"/>
    </row>
    <row r="61" spans="1:7" ht="31.5">
      <c r="A61" s="15">
        <v>4</v>
      </c>
      <c r="B61" s="24" t="s">
        <v>552</v>
      </c>
      <c r="C61" s="23">
        <v>2.5</v>
      </c>
      <c r="D61" s="6" t="s">
        <v>319</v>
      </c>
      <c r="E61" s="6" t="s">
        <v>2</v>
      </c>
      <c r="F61" s="6"/>
      <c r="G61" s="15"/>
    </row>
    <row r="62" spans="1:7" ht="47.25">
      <c r="A62" s="15">
        <v>5</v>
      </c>
      <c r="B62" s="64" t="s">
        <v>281</v>
      </c>
      <c r="C62" s="23">
        <v>4</v>
      </c>
      <c r="D62" s="6" t="s">
        <v>129</v>
      </c>
      <c r="E62" s="6" t="s">
        <v>3</v>
      </c>
      <c r="F62" s="6" t="s">
        <v>169</v>
      </c>
      <c r="G62" s="15"/>
    </row>
    <row r="63" spans="1:7" ht="15.75">
      <c r="A63" s="128" t="s">
        <v>536</v>
      </c>
      <c r="B63" s="122" t="s">
        <v>491</v>
      </c>
      <c r="C63" s="151">
        <f>C64</f>
        <v>1</v>
      </c>
      <c r="D63" s="137"/>
      <c r="E63" s="138"/>
      <c r="F63" s="139"/>
      <c r="G63" s="137"/>
    </row>
    <row r="64" spans="1:7" ht="15.75">
      <c r="A64" s="15">
        <v>1</v>
      </c>
      <c r="B64" s="24" t="s">
        <v>134</v>
      </c>
      <c r="C64" s="23">
        <v>1</v>
      </c>
      <c r="D64" s="6" t="s">
        <v>314</v>
      </c>
      <c r="E64" s="6" t="s">
        <v>20</v>
      </c>
      <c r="F64" s="6" t="s">
        <v>169</v>
      </c>
      <c r="G64" s="8"/>
    </row>
    <row r="65" spans="1:7" ht="22.5" customHeight="1">
      <c r="A65" s="140" t="s">
        <v>549</v>
      </c>
      <c r="B65" s="96" t="s">
        <v>235</v>
      </c>
      <c r="C65" s="144">
        <f>C66</f>
        <v>1.5</v>
      </c>
      <c r="D65" s="142"/>
      <c r="E65" s="142"/>
      <c r="F65" s="142"/>
      <c r="G65" s="125"/>
    </row>
    <row r="66" spans="1:7" ht="15.75">
      <c r="A66" s="15">
        <v>1</v>
      </c>
      <c r="B66" s="28" t="s">
        <v>135</v>
      </c>
      <c r="C66" s="23">
        <v>1.5</v>
      </c>
      <c r="D66" s="6" t="s">
        <v>129</v>
      </c>
      <c r="E66" s="6" t="s">
        <v>3</v>
      </c>
      <c r="F66" s="6" t="s">
        <v>169</v>
      </c>
      <c r="G66" s="15"/>
    </row>
    <row r="67" spans="1:7" ht="15.75">
      <c r="A67" s="12"/>
      <c r="B67" s="12"/>
      <c r="C67" s="136"/>
      <c r="D67" s="12"/>
      <c r="E67" s="12"/>
      <c r="G67" s="12"/>
    </row>
    <row r="68" spans="1:7" ht="15.75">
      <c r="A68" s="12"/>
      <c r="B68" s="12"/>
      <c r="C68" s="136"/>
      <c r="D68" s="12"/>
      <c r="E68" s="12"/>
      <c r="G68" s="12"/>
    </row>
    <row r="70" spans="3:4" ht="15.75">
      <c r="C70" s="135" t="s">
        <v>550</v>
      </c>
      <c r="D70" s="13">
        <f>7.52+2.74+D71+D72</f>
        <v>20.66</v>
      </c>
    </row>
    <row r="71" ht="15.75">
      <c r="D71" s="13">
        <v>2.63</v>
      </c>
    </row>
    <row r="72" ht="15.75">
      <c r="D72" s="13">
        <v>7.77</v>
      </c>
    </row>
    <row r="88" spans="2:7" ht="15.75">
      <c r="B88" s="104"/>
      <c r="C88" s="136"/>
      <c r="D88" s="12"/>
      <c r="E88" s="12"/>
      <c r="G88" s="12"/>
    </row>
  </sheetData>
  <sheetProtection/>
  <autoFilter ref="A1:A84"/>
  <mergeCells count="9">
    <mergeCell ref="C5:C6"/>
    <mergeCell ref="G5:G6"/>
    <mergeCell ref="A1:G2"/>
    <mergeCell ref="B3:G3"/>
    <mergeCell ref="F5:F6"/>
    <mergeCell ref="A5:A6"/>
    <mergeCell ref="B5:B6"/>
    <mergeCell ref="D5:D6"/>
    <mergeCell ref="E5:E6"/>
  </mergeCells>
  <printOptions/>
  <pageMargins left="0.75" right="0.25" top="0.75" bottom="0.25" header="0" footer="0.25"/>
  <pageSetup horizontalDpi="600" verticalDpi="600" orientation="portrait" paperSize="9" scale="80" r:id="rId1"/>
  <headerFooter>
    <oddFooter>&amp;CPage &amp;P</oddFooter>
  </headerFooter>
</worksheet>
</file>

<file path=xl/worksheets/sheet3.xml><?xml version="1.0" encoding="utf-8"?>
<worksheet xmlns="http://schemas.openxmlformats.org/spreadsheetml/2006/main" xmlns:r="http://schemas.openxmlformats.org/officeDocument/2006/relationships">
  <dimension ref="A1:H53"/>
  <sheetViews>
    <sheetView zoomScale="85" zoomScaleNormal="85" zoomScalePageLayoutView="0" workbookViewId="0" topLeftCell="A1">
      <selection activeCell="H8" sqref="H8"/>
    </sheetView>
  </sheetViews>
  <sheetFormatPr defaultColWidth="9.140625" defaultRowHeight="15"/>
  <cols>
    <col min="1" max="1" width="4.8515625" style="2" customWidth="1"/>
    <col min="2" max="2" width="50.8515625" style="3" customWidth="1"/>
    <col min="3" max="3" width="11.140625" style="4" customWidth="1"/>
    <col min="4" max="4" width="15.7109375" style="2" customWidth="1"/>
    <col min="5" max="5" width="13.8515625" style="1" customWidth="1"/>
    <col min="6" max="6" width="12.7109375" style="9" customWidth="1"/>
    <col min="7" max="7" width="13.00390625" style="2" customWidth="1"/>
    <col min="8" max="16384" width="9.140625" style="1" customWidth="1"/>
  </cols>
  <sheetData>
    <row r="1" spans="1:7" ht="15.75" customHeight="1">
      <c r="A1" s="231" t="s">
        <v>174</v>
      </c>
      <c r="B1" s="231"/>
      <c r="C1" s="231"/>
      <c r="D1" s="231"/>
      <c r="E1" s="231"/>
      <c r="F1" s="231"/>
      <c r="G1" s="231"/>
    </row>
    <row r="2" spans="1:7" ht="15.75" customHeight="1">
      <c r="A2" s="231"/>
      <c r="B2" s="231"/>
      <c r="C2" s="231"/>
      <c r="D2" s="231"/>
      <c r="E2" s="231"/>
      <c r="F2" s="231"/>
      <c r="G2" s="231"/>
    </row>
    <row r="3" spans="1:7" ht="18.75">
      <c r="A3" s="231" t="s">
        <v>178</v>
      </c>
      <c r="B3" s="231"/>
      <c r="C3" s="231"/>
      <c r="D3" s="231"/>
      <c r="E3" s="231"/>
      <c r="F3" s="231"/>
      <c r="G3" s="231"/>
    </row>
    <row r="5" spans="1:8" ht="15.75" customHeight="1">
      <c r="A5" s="233" t="s">
        <v>29</v>
      </c>
      <c r="B5" s="233" t="s">
        <v>30</v>
      </c>
      <c r="C5" s="232" t="s">
        <v>335</v>
      </c>
      <c r="D5" s="233" t="s">
        <v>31</v>
      </c>
      <c r="E5" s="233" t="s">
        <v>32</v>
      </c>
      <c r="F5" s="233" t="s">
        <v>165</v>
      </c>
      <c r="G5" s="233" t="s">
        <v>33</v>
      </c>
      <c r="H5" s="55"/>
    </row>
    <row r="6" spans="1:8" ht="36" customHeight="1">
      <c r="A6" s="233"/>
      <c r="B6" s="233"/>
      <c r="C6" s="232"/>
      <c r="D6" s="233"/>
      <c r="E6" s="233"/>
      <c r="F6" s="233"/>
      <c r="G6" s="233"/>
      <c r="H6" s="55"/>
    </row>
    <row r="7" spans="1:8" ht="15.75">
      <c r="A7" s="188" t="s">
        <v>220</v>
      </c>
      <c r="B7" s="96" t="s">
        <v>241</v>
      </c>
      <c r="C7" s="189">
        <f>C8+C9</f>
        <v>30</v>
      </c>
      <c r="D7" s="183"/>
      <c r="E7" s="183"/>
      <c r="F7" s="193"/>
      <c r="G7" s="183"/>
      <c r="H7" s="55"/>
    </row>
    <row r="8" spans="1:8" ht="15.75">
      <c r="A8" s="52">
        <v>1</v>
      </c>
      <c r="B8" s="111" t="s">
        <v>346</v>
      </c>
      <c r="C8" s="75">
        <v>15</v>
      </c>
      <c r="D8" s="74" t="s">
        <v>84</v>
      </c>
      <c r="E8" s="74" t="s">
        <v>2</v>
      </c>
      <c r="F8" s="76" t="s">
        <v>169</v>
      </c>
      <c r="G8" s="74"/>
      <c r="H8" s="55"/>
    </row>
    <row r="9" spans="1:8" ht="15.75">
      <c r="A9" s="52">
        <v>2</v>
      </c>
      <c r="B9" s="112" t="s">
        <v>347</v>
      </c>
      <c r="C9" s="36">
        <v>15</v>
      </c>
      <c r="D9" s="52" t="s">
        <v>84</v>
      </c>
      <c r="E9" s="52" t="s">
        <v>2</v>
      </c>
      <c r="F9" s="43" t="s">
        <v>169</v>
      </c>
      <c r="G9" s="52"/>
      <c r="H9" s="55"/>
    </row>
    <row r="10" spans="1:8" ht="15.75">
      <c r="A10" s="188" t="s">
        <v>221</v>
      </c>
      <c r="B10" s="96" t="s">
        <v>240</v>
      </c>
      <c r="C10" s="189">
        <f>C11</f>
        <v>15</v>
      </c>
      <c r="D10" s="183"/>
      <c r="E10" s="183"/>
      <c r="F10" s="193"/>
      <c r="G10" s="183"/>
      <c r="H10" s="55"/>
    </row>
    <row r="11" spans="1:8" ht="15.75">
      <c r="A11" s="52">
        <v>1</v>
      </c>
      <c r="B11" s="111" t="s">
        <v>53</v>
      </c>
      <c r="C11" s="75">
        <v>15</v>
      </c>
      <c r="D11" s="74" t="s">
        <v>84</v>
      </c>
      <c r="E11" s="74" t="s">
        <v>2</v>
      </c>
      <c r="F11" s="76" t="s">
        <v>169</v>
      </c>
      <c r="G11" s="74"/>
      <c r="H11" s="55"/>
    </row>
    <row r="12" spans="1:8" ht="15.75">
      <c r="A12" s="188" t="s">
        <v>222</v>
      </c>
      <c r="B12" s="96" t="s">
        <v>239</v>
      </c>
      <c r="C12" s="189">
        <f>C13</f>
        <v>5</v>
      </c>
      <c r="D12" s="194"/>
      <c r="E12" s="194"/>
      <c r="F12" s="193"/>
      <c r="G12" s="183"/>
      <c r="H12" s="55"/>
    </row>
    <row r="13" spans="1:8" ht="15.75">
      <c r="A13" s="52">
        <v>1</v>
      </c>
      <c r="B13" s="111" t="s">
        <v>547</v>
      </c>
      <c r="C13" s="75">
        <v>5</v>
      </c>
      <c r="D13" s="74" t="s">
        <v>84</v>
      </c>
      <c r="E13" s="74" t="s">
        <v>3</v>
      </c>
      <c r="F13" s="76" t="s">
        <v>169</v>
      </c>
      <c r="G13" s="74"/>
      <c r="H13" s="55"/>
    </row>
    <row r="14" spans="1:8" ht="15.75">
      <c r="A14" s="188" t="s">
        <v>224</v>
      </c>
      <c r="B14" s="96" t="s">
        <v>219</v>
      </c>
      <c r="C14" s="189">
        <f>C15</f>
        <v>0.21</v>
      </c>
      <c r="D14" s="188"/>
      <c r="E14" s="188"/>
      <c r="F14" s="193"/>
      <c r="G14" s="188"/>
      <c r="H14" s="55"/>
    </row>
    <row r="15" spans="1:8" ht="15.75">
      <c r="A15" s="74" t="s">
        <v>0</v>
      </c>
      <c r="B15" s="111" t="s">
        <v>1</v>
      </c>
      <c r="C15" s="75">
        <v>0.21</v>
      </c>
      <c r="D15" s="74" t="s">
        <v>84</v>
      </c>
      <c r="E15" s="74" t="s">
        <v>2</v>
      </c>
      <c r="F15" s="76" t="s">
        <v>169</v>
      </c>
      <c r="G15" s="77"/>
      <c r="H15" s="55"/>
    </row>
    <row r="16" spans="1:8" ht="15.75">
      <c r="A16" s="188" t="s">
        <v>226</v>
      </c>
      <c r="B16" s="96" t="s">
        <v>243</v>
      </c>
      <c r="C16" s="189">
        <f>SUM(C17:C18)</f>
        <v>56.3</v>
      </c>
      <c r="D16" s="183"/>
      <c r="E16" s="183"/>
      <c r="F16" s="193"/>
      <c r="G16" s="183"/>
      <c r="H16" s="55"/>
    </row>
    <row r="17" spans="1:8" ht="15.75">
      <c r="A17" s="74">
        <v>1</v>
      </c>
      <c r="B17" s="111" t="s">
        <v>344</v>
      </c>
      <c r="C17" s="75">
        <v>46.3</v>
      </c>
      <c r="D17" s="74" t="s">
        <v>84</v>
      </c>
      <c r="E17" s="74" t="s">
        <v>3</v>
      </c>
      <c r="F17" s="76" t="s">
        <v>160</v>
      </c>
      <c r="G17" s="74"/>
      <c r="H17" s="55"/>
    </row>
    <row r="18" spans="1:8" ht="15.75">
      <c r="A18" s="52">
        <v>2</v>
      </c>
      <c r="B18" s="112" t="s">
        <v>353</v>
      </c>
      <c r="C18" s="36">
        <v>10</v>
      </c>
      <c r="D18" s="52" t="s">
        <v>84</v>
      </c>
      <c r="E18" s="52" t="s">
        <v>3</v>
      </c>
      <c r="F18" s="43" t="s">
        <v>160</v>
      </c>
      <c r="G18" s="52"/>
      <c r="H18" s="55"/>
    </row>
    <row r="19" spans="1:8" ht="15.75">
      <c r="A19" s="188" t="s">
        <v>228</v>
      </c>
      <c r="B19" s="96" t="s">
        <v>227</v>
      </c>
      <c r="C19" s="189">
        <f>C20+C28</f>
        <v>15.14</v>
      </c>
      <c r="D19" s="183"/>
      <c r="E19" s="183"/>
      <c r="F19" s="193"/>
      <c r="G19" s="183"/>
      <c r="H19" s="55"/>
    </row>
    <row r="20" spans="1:8" ht="15.75">
      <c r="A20" s="69" t="s">
        <v>535</v>
      </c>
      <c r="B20" s="122" t="s">
        <v>490</v>
      </c>
      <c r="C20" s="70">
        <f>SUM(C21:C27)</f>
        <v>8.58</v>
      </c>
      <c r="D20" s="68"/>
      <c r="E20" s="68"/>
      <c r="F20" s="152"/>
      <c r="G20" s="68"/>
      <c r="H20" s="55"/>
    </row>
    <row r="21" spans="1:8" ht="31.5">
      <c r="A21" s="52">
        <v>1</v>
      </c>
      <c r="B21" s="112" t="s">
        <v>502</v>
      </c>
      <c r="C21" s="36">
        <v>0.5</v>
      </c>
      <c r="D21" s="52" t="s">
        <v>84</v>
      </c>
      <c r="E21" s="52" t="s">
        <v>2</v>
      </c>
      <c r="F21" s="43" t="s">
        <v>169</v>
      </c>
      <c r="G21" s="52" t="s">
        <v>455</v>
      </c>
      <c r="H21" s="55"/>
    </row>
    <row r="22" spans="1:8" ht="15.75">
      <c r="A22" s="74">
        <v>2</v>
      </c>
      <c r="B22" s="112" t="s">
        <v>503</v>
      </c>
      <c r="C22" s="36">
        <v>1.5</v>
      </c>
      <c r="D22" s="52" t="s">
        <v>84</v>
      </c>
      <c r="E22" s="52" t="s">
        <v>2</v>
      </c>
      <c r="F22" s="43" t="s">
        <v>169</v>
      </c>
      <c r="G22" s="52" t="s">
        <v>455</v>
      </c>
      <c r="H22" s="55"/>
    </row>
    <row r="23" spans="1:8" ht="31.5">
      <c r="A23" s="52">
        <v>3</v>
      </c>
      <c r="B23" s="112" t="s">
        <v>504</v>
      </c>
      <c r="C23" s="36">
        <v>1.68</v>
      </c>
      <c r="D23" s="52" t="s">
        <v>84</v>
      </c>
      <c r="E23" s="52" t="s">
        <v>40</v>
      </c>
      <c r="F23" s="43" t="s">
        <v>169</v>
      </c>
      <c r="G23" s="52" t="s">
        <v>455</v>
      </c>
      <c r="H23" s="55"/>
    </row>
    <row r="24" spans="1:8" ht="15.75">
      <c r="A24" s="74">
        <v>4</v>
      </c>
      <c r="B24" s="112" t="s">
        <v>505</v>
      </c>
      <c r="C24" s="36">
        <v>2</v>
      </c>
      <c r="D24" s="52" t="s">
        <v>86</v>
      </c>
      <c r="E24" s="52" t="s">
        <v>2</v>
      </c>
      <c r="F24" s="43" t="s">
        <v>169</v>
      </c>
      <c r="G24" s="52" t="s">
        <v>448</v>
      </c>
      <c r="H24" s="55"/>
    </row>
    <row r="25" spans="1:8" ht="31.5">
      <c r="A25" s="52">
        <v>5</v>
      </c>
      <c r="B25" s="112" t="s">
        <v>465</v>
      </c>
      <c r="C25" s="36">
        <v>1.5</v>
      </c>
      <c r="D25" s="52" t="s">
        <v>84</v>
      </c>
      <c r="E25" s="52" t="s">
        <v>2</v>
      </c>
      <c r="F25" s="43" t="s">
        <v>169</v>
      </c>
      <c r="G25" s="52" t="s">
        <v>448</v>
      </c>
      <c r="H25" s="55"/>
    </row>
    <row r="26" spans="1:8" ht="15.75">
      <c r="A26" s="74">
        <v>6</v>
      </c>
      <c r="B26" s="111" t="s">
        <v>89</v>
      </c>
      <c r="C26" s="75">
        <v>0.7</v>
      </c>
      <c r="D26" s="74" t="s">
        <v>84</v>
      </c>
      <c r="E26" s="74" t="s">
        <v>2</v>
      </c>
      <c r="F26" s="76" t="s">
        <v>169</v>
      </c>
      <c r="G26" s="74" t="s">
        <v>455</v>
      </c>
      <c r="H26" s="55"/>
    </row>
    <row r="27" spans="1:8" ht="15.75">
      <c r="A27" s="52">
        <v>7</v>
      </c>
      <c r="B27" s="112" t="s">
        <v>90</v>
      </c>
      <c r="C27" s="36">
        <v>0.7</v>
      </c>
      <c r="D27" s="52" t="s">
        <v>84</v>
      </c>
      <c r="E27" s="52" t="s">
        <v>2</v>
      </c>
      <c r="F27" s="43" t="s">
        <v>169</v>
      </c>
      <c r="G27" s="52" t="s">
        <v>455</v>
      </c>
      <c r="H27" s="55"/>
    </row>
    <row r="28" spans="1:8" ht="15.75">
      <c r="A28" s="69" t="s">
        <v>536</v>
      </c>
      <c r="B28" s="122" t="s">
        <v>491</v>
      </c>
      <c r="C28" s="70">
        <f>SUM(C29:C34)</f>
        <v>6.5600000000000005</v>
      </c>
      <c r="D28" s="69"/>
      <c r="E28" s="69"/>
      <c r="F28" s="69"/>
      <c r="G28" s="69"/>
      <c r="H28" s="55"/>
    </row>
    <row r="29" spans="1:8" ht="15.75">
      <c r="A29" s="52">
        <v>1</v>
      </c>
      <c r="B29" s="112" t="s">
        <v>324</v>
      </c>
      <c r="C29" s="36">
        <v>0.06</v>
      </c>
      <c r="D29" s="52" t="s">
        <v>84</v>
      </c>
      <c r="E29" s="52" t="s">
        <v>20</v>
      </c>
      <c r="F29" s="43" t="s">
        <v>169</v>
      </c>
      <c r="G29" s="52" t="s">
        <v>455</v>
      </c>
      <c r="H29" s="55"/>
    </row>
    <row r="30" spans="1:8" ht="16.5" customHeight="1">
      <c r="A30" s="52">
        <v>2</v>
      </c>
      <c r="B30" s="163" t="s">
        <v>257</v>
      </c>
      <c r="C30" s="36">
        <v>0.5</v>
      </c>
      <c r="D30" s="52" t="s">
        <v>84</v>
      </c>
      <c r="E30" s="52" t="s">
        <v>20</v>
      </c>
      <c r="F30" s="43" t="s">
        <v>169</v>
      </c>
      <c r="G30" s="52" t="s">
        <v>455</v>
      </c>
      <c r="H30" s="55"/>
    </row>
    <row r="31" spans="1:8" ht="15.75">
      <c r="A31" s="52">
        <v>3</v>
      </c>
      <c r="B31" s="112" t="s">
        <v>91</v>
      </c>
      <c r="C31" s="36">
        <v>1</v>
      </c>
      <c r="D31" s="52" t="s">
        <v>84</v>
      </c>
      <c r="E31" s="52" t="s">
        <v>20</v>
      </c>
      <c r="F31" s="43" t="s">
        <v>169</v>
      </c>
      <c r="G31" s="43" t="s">
        <v>454</v>
      </c>
      <c r="H31" s="55"/>
    </row>
    <row r="32" spans="1:8" ht="15.75">
      <c r="A32" s="52">
        <v>4</v>
      </c>
      <c r="B32" s="114" t="s">
        <v>464</v>
      </c>
      <c r="C32" s="36">
        <v>1</v>
      </c>
      <c r="D32" s="52" t="s">
        <v>84</v>
      </c>
      <c r="E32" s="52" t="s">
        <v>20</v>
      </c>
      <c r="F32" s="43" t="s">
        <v>169</v>
      </c>
      <c r="G32" s="52" t="s">
        <v>448</v>
      </c>
      <c r="H32" s="55"/>
    </row>
    <row r="33" spans="1:8" ht="15.75">
      <c r="A33" s="52">
        <v>5</v>
      </c>
      <c r="B33" s="112" t="s">
        <v>92</v>
      </c>
      <c r="C33" s="36">
        <v>3</v>
      </c>
      <c r="D33" s="52" t="s">
        <v>84</v>
      </c>
      <c r="E33" s="52" t="s">
        <v>20</v>
      </c>
      <c r="F33" s="43" t="s">
        <v>169</v>
      </c>
      <c r="G33" s="52" t="s">
        <v>448</v>
      </c>
      <c r="H33" s="55"/>
    </row>
    <row r="34" spans="1:8" ht="15.75">
      <c r="A34" s="130">
        <v>6</v>
      </c>
      <c r="B34" s="131" t="s">
        <v>466</v>
      </c>
      <c r="C34" s="132">
        <v>1</v>
      </c>
      <c r="D34" s="130" t="s">
        <v>84</v>
      </c>
      <c r="E34" s="130" t="s">
        <v>20</v>
      </c>
      <c r="F34" s="133" t="s">
        <v>169</v>
      </c>
      <c r="G34" s="130"/>
      <c r="H34" s="55"/>
    </row>
    <row r="35" spans="1:8" ht="15.75">
      <c r="A35" s="188" t="s">
        <v>268</v>
      </c>
      <c r="B35" s="96" t="s">
        <v>230</v>
      </c>
      <c r="C35" s="189">
        <f>SUM(C36:C37)</f>
        <v>0.30000000000000004</v>
      </c>
      <c r="D35" s="183"/>
      <c r="E35" s="183"/>
      <c r="F35" s="193"/>
      <c r="G35" s="183"/>
      <c r="H35" s="55"/>
    </row>
    <row r="36" spans="1:8" ht="31.5">
      <c r="A36" s="52">
        <v>1</v>
      </c>
      <c r="B36" s="113" t="s">
        <v>506</v>
      </c>
      <c r="C36" s="36">
        <v>0.2</v>
      </c>
      <c r="D36" s="52" t="s">
        <v>84</v>
      </c>
      <c r="E36" s="52" t="s">
        <v>476</v>
      </c>
      <c r="F36" s="43" t="s">
        <v>169</v>
      </c>
      <c r="G36" s="52"/>
      <c r="H36" s="55"/>
    </row>
    <row r="37" spans="1:8" ht="15.75">
      <c r="A37" s="52">
        <v>2</v>
      </c>
      <c r="B37" s="113" t="s">
        <v>345</v>
      </c>
      <c r="C37" s="36">
        <v>0.1</v>
      </c>
      <c r="D37" s="52" t="s">
        <v>84</v>
      </c>
      <c r="E37" s="52" t="s">
        <v>3</v>
      </c>
      <c r="F37" s="43" t="s">
        <v>169</v>
      </c>
      <c r="G37" s="52"/>
      <c r="H37" s="55"/>
    </row>
    <row r="38" spans="1:8" ht="15.75">
      <c r="A38" s="195" t="s">
        <v>269</v>
      </c>
      <c r="B38" s="96" t="s">
        <v>238</v>
      </c>
      <c r="C38" s="189">
        <f>SUM(C39:C40)</f>
        <v>8.04</v>
      </c>
      <c r="D38" s="183"/>
      <c r="E38" s="183"/>
      <c r="F38" s="193"/>
      <c r="G38" s="183"/>
      <c r="H38" s="55"/>
    </row>
    <row r="39" spans="1:8" ht="31.5">
      <c r="A39" s="130">
        <v>1</v>
      </c>
      <c r="B39" s="111" t="s">
        <v>442</v>
      </c>
      <c r="C39" s="78">
        <v>8</v>
      </c>
      <c r="D39" s="74" t="s">
        <v>84</v>
      </c>
      <c r="E39" s="74" t="s">
        <v>2</v>
      </c>
      <c r="F39" s="76" t="s">
        <v>169</v>
      </c>
      <c r="G39" s="74" t="s">
        <v>455</v>
      </c>
      <c r="H39" s="55"/>
    </row>
    <row r="40" spans="1:8" ht="15.75">
      <c r="A40" s="130">
        <v>2</v>
      </c>
      <c r="B40" s="112" t="s">
        <v>88</v>
      </c>
      <c r="C40" s="36">
        <v>0.04</v>
      </c>
      <c r="D40" s="52" t="s">
        <v>84</v>
      </c>
      <c r="E40" s="52" t="s">
        <v>2</v>
      </c>
      <c r="F40" s="43" t="s">
        <v>169</v>
      </c>
      <c r="G40" s="52" t="s">
        <v>455</v>
      </c>
      <c r="H40" s="55"/>
    </row>
    <row r="41" spans="1:8" ht="15.75">
      <c r="A41" s="195" t="s">
        <v>270</v>
      </c>
      <c r="B41" s="96" t="s">
        <v>233</v>
      </c>
      <c r="C41" s="189">
        <f>C42</f>
        <v>0.3</v>
      </c>
      <c r="D41" s="183"/>
      <c r="E41" s="183"/>
      <c r="F41" s="193"/>
      <c r="G41" s="183"/>
      <c r="H41" s="55"/>
    </row>
    <row r="42" spans="1:8" ht="15.75">
      <c r="A42" s="130">
        <v>1</v>
      </c>
      <c r="B42" s="111" t="s">
        <v>87</v>
      </c>
      <c r="C42" s="75">
        <v>0.3</v>
      </c>
      <c r="D42" s="74" t="s">
        <v>84</v>
      </c>
      <c r="E42" s="74" t="s">
        <v>2</v>
      </c>
      <c r="F42" s="76" t="s">
        <v>169</v>
      </c>
      <c r="G42" s="74"/>
      <c r="H42" s="55"/>
    </row>
    <row r="43" spans="1:8" ht="15.75">
      <c r="A43" s="195" t="s">
        <v>271</v>
      </c>
      <c r="B43" s="96" t="s">
        <v>237</v>
      </c>
      <c r="C43" s="189">
        <f>C44</f>
        <v>4.5</v>
      </c>
      <c r="D43" s="183"/>
      <c r="E43" s="183"/>
      <c r="F43" s="193"/>
      <c r="G43" s="183"/>
      <c r="H43" s="55"/>
    </row>
    <row r="44" spans="1:8" ht="15.75">
      <c r="A44" s="130">
        <v>1</v>
      </c>
      <c r="B44" s="111" t="s">
        <v>172</v>
      </c>
      <c r="C44" s="75">
        <v>4.5</v>
      </c>
      <c r="D44" s="74" t="s">
        <v>84</v>
      </c>
      <c r="E44" s="74" t="s">
        <v>7</v>
      </c>
      <c r="F44" s="76" t="s">
        <v>169</v>
      </c>
      <c r="G44" s="52" t="s">
        <v>455</v>
      </c>
      <c r="H44" s="55"/>
    </row>
    <row r="45" spans="1:8" ht="15.75">
      <c r="A45" s="195" t="s">
        <v>272</v>
      </c>
      <c r="B45" s="96" t="s">
        <v>422</v>
      </c>
      <c r="C45" s="196">
        <f>C46</f>
        <v>0.3</v>
      </c>
      <c r="D45" s="197"/>
      <c r="E45" s="197"/>
      <c r="F45" s="198"/>
      <c r="G45" s="197"/>
      <c r="H45" s="55"/>
    </row>
    <row r="46" spans="1:8" ht="15.75">
      <c r="A46" s="130">
        <v>1</v>
      </c>
      <c r="B46" s="57" t="s">
        <v>539</v>
      </c>
      <c r="C46" s="75">
        <v>0.3</v>
      </c>
      <c r="D46" s="52" t="s">
        <v>84</v>
      </c>
      <c r="E46" s="52" t="s">
        <v>2</v>
      </c>
      <c r="F46" s="43" t="s">
        <v>169</v>
      </c>
      <c r="G46" s="77"/>
      <c r="H46" s="55"/>
    </row>
    <row r="47" spans="1:8" ht="15.75">
      <c r="A47" s="195" t="s">
        <v>273</v>
      </c>
      <c r="B47" s="96" t="s">
        <v>234</v>
      </c>
      <c r="C47" s="189">
        <f>C48+C52</f>
        <v>5.5</v>
      </c>
      <c r="D47" s="183"/>
      <c r="E47" s="183"/>
      <c r="F47" s="193"/>
      <c r="G47" s="188"/>
      <c r="H47" s="55"/>
    </row>
    <row r="48" spans="1:8" ht="15.75">
      <c r="A48" s="153" t="s">
        <v>535</v>
      </c>
      <c r="B48" s="122" t="s">
        <v>490</v>
      </c>
      <c r="C48" s="154">
        <f>SUM(C49:C51)</f>
        <v>4.7</v>
      </c>
      <c r="D48" s="155"/>
      <c r="E48" s="155"/>
      <c r="F48" s="156"/>
      <c r="G48" s="157"/>
      <c r="H48" s="55"/>
    </row>
    <row r="49" spans="1:8" ht="15.75">
      <c r="A49" s="130">
        <v>1</v>
      </c>
      <c r="B49" s="111" t="s">
        <v>500</v>
      </c>
      <c r="C49" s="75">
        <v>2.5</v>
      </c>
      <c r="D49" s="74" t="s">
        <v>84</v>
      </c>
      <c r="E49" s="74" t="s">
        <v>2</v>
      </c>
      <c r="F49" s="76" t="s">
        <v>169</v>
      </c>
      <c r="G49" s="74"/>
      <c r="H49" s="55"/>
    </row>
    <row r="50" spans="1:8" ht="15.75">
      <c r="A50" s="130">
        <v>2</v>
      </c>
      <c r="B50" s="112" t="s">
        <v>501</v>
      </c>
      <c r="C50" s="36">
        <v>0.7</v>
      </c>
      <c r="D50" s="52" t="s">
        <v>84</v>
      </c>
      <c r="E50" s="52" t="s">
        <v>3</v>
      </c>
      <c r="F50" s="43" t="s">
        <v>169</v>
      </c>
      <c r="G50" s="52"/>
      <c r="H50" s="55"/>
    </row>
    <row r="51" spans="1:8" ht="47.25">
      <c r="A51" s="130">
        <v>3</v>
      </c>
      <c r="B51" s="158" t="s">
        <v>281</v>
      </c>
      <c r="C51" s="159">
        <v>1.5</v>
      </c>
      <c r="D51" s="160" t="s">
        <v>84</v>
      </c>
      <c r="E51" s="160" t="s">
        <v>3</v>
      </c>
      <c r="F51" s="161" t="s">
        <v>169</v>
      </c>
      <c r="G51" s="160"/>
      <c r="H51" s="55"/>
    </row>
    <row r="52" spans="1:7" s="162" customFormat="1" ht="15.75">
      <c r="A52" s="69" t="s">
        <v>536</v>
      </c>
      <c r="B52" s="122" t="s">
        <v>491</v>
      </c>
      <c r="C52" s="70">
        <f>C53</f>
        <v>0.8</v>
      </c>
      <c r="D52" s="68"/>
      <c r="E52" s="68"/>
      <c r="F52" s="152"/>
      <c r="G52" s="68"/>
    </row>
    <row r="53" spans="1:7" s="162" customFormat="1" ht="15.75">
      <c r="A53" s="52">
        <v>1</v>
      </c>
      <c r="B53" s="53" t="s">
        <v>85</v>
      </c>
      <c r="C53" s="36">
        <v>0.8</v>
      </c>
      <c r="D53" s="52" t="s">
        <v>84</v>
      </c>
      <c r="E53" s="52" t="s">
        <v>20</v>
      </c>
      <c r="F53" s="43" t="s">
        <v>169</v>
      </c>
      <c r="G53" s="49"/>
    </row>
  </sheetData>
  <sheetProtection/>
  <autoFilter ref="A1:A53"/>
  <mergeCells count="9">
    <mergeCell ref="G5:G6"/>
    <mergeCell ref="A1:G2"/>
    <mergeCell ref="A3:G3"/>
    <mergeCell ref="C5:C6"/>
    <mergeCell ref="F5:F6"/>
    <mergeCell ref="A5:A6"/>
    <mergeCell ref="B5:B6"/>
    <mergeCell ref="D5:D6"/>
    <mergeCell ref="E5:E6"/>
  </mergeCells>
  <printOptions/>
  <pageMargins left="0.25" right="0.25" top="0" bottom="0.25" header="0" footer="0.3"/>
  <pageSetup horizontalDpi="600" verticalDpi="600" orientation="portrait" paperSize="9" scale="80" r:id="rId1"/>
  <headerFooter>
    <oddFooter>&amp;CPage &amp;P</oddFooter>
  </headerFooter>
</worksheet>
</file>

<file path=xl/worksheets/sheet4.xml><?xml version="1.0" encoding="utf-8"?>
<worksheet xmlns="http://schemas.openxmlformats.org/spreadsheetml/2006/main" xmlns:r="http://schemas.openxmlformats.org/officeDocument/2006/relationships">
  <dimension ref="A1:H59"/>
  <sheetViews>
    <sheetView zoomScale="85" zoomScaleNormal="85" zoomScalePageLayoutView="0" workbookViewId="0" topLeftCell="A43">
      <selection activeCell="G16" sqref="G16"/>
    </sheetView>
  </sheetViews>
  <sheetFormatPr defaultColWidth="9.140625" defaultRowHeight="15"/>
  <cols>
    <col min="1" max="1" width="4.8515625" style="2" customWidth="1"/>
    <col min="2" max="2" width="48.7109375" style="3" customWidth="1"/>
    <col min="3" max="3" width="12.28125" style="4" customWidth="1"/>
    <col min="4" max="4" width="19.28125" style="2" customWidth="1"/>
    <col min="5" max="5" width="14.00390625" style="1" customWidth="1"/>
    <col min="6" max="6" width="12.7109375" style="9" customWidth="1"/>
    <col min="7" max="7" width="11.57421875" style="2" customWidth="1"/>
    <col min="8" max="16384" width="9.140625" style="1" customWidth="1"/>
  </cols>
  <sheetData>
    <row r="1" spans="1:7" ht="15">
      <c r="A1" s="231" t="s">
        <v>174</v>
      </c>
      <c r="B1" s="231"/>
      <c r="C1" s="231"/>
      <c r="D1" s="231"/>
      <c r="E1" s="231"/>
      <c r="F1" s="231"/>
      <c r="G1" s="231"/>
    </row>
    <row r="2" spans="1:7" ht="15">
      <c r="A2" s="231"/>
      <c r="B2" s="231"/>
      <c r="C2" s="231"/>
      <c r="D2" s="231"/>
      <c r="E2" s="231"/>
      <c r="F2" s="231"/>
      <c r="G2" s="231"/>
    </row>
    <row r="3" spans="1:7" ht="18.75">
      <c r="A3" s="231" t="s">
        <v>177</v>
      </c>
      <c r="B3" s="231"/>
      <c r="C3" s="231"/>
      <c r="D3" s="231"/>
      <c r="E3" s="231"/>
      <c r="F3" s="231"/>
      <c r="G3" s="231"/>
    </row>
    <row r="5" spans="1:7" ht="15">
      <c r="A5" s="233" t="s">
        <v>29</v>
      </c>
      <c r="B5" s="233" t="s">
        <v>30</v>
      </c>
      <c r="C5" s="232" t="s">
        <v>176</v>
      </c>
      <c r="D5" s="233" t="s">
        <v>31</v>
      </c>
      <c r="E5" s="233" t="s">
        <v>32</v>
      </c>
      <c r="F5" s="233" t="s">
        <v>165</v>
      </c>
      <c r="G5" s="233" t="s">
        <v>33</v>
      </c>
    </row>
    <row r="6" spans="1:7" ht="30.75" customHeight="1">
      <c r="A6" s="233"/>
      <c r="B6" s="233"/>
      <c r="C6" s="232"/>
      <c r="D6" s="233"/>
      <c r="E6" s="233"/>
      <c r="F6" s="233"/>
      <c r="G6" s="233"/>
    </row>
    <row r="7" spans="1:7" ht="15.75">
      <c r="A7" s="188" t="s">
        <v>220</v>
      </c>
      <c r="B7" s="96" t="s">
        <v>241</v>
      </c>
      <c r="C7" s="189">
        <f>SUM(C8:C9)</f>
        <v>20</v>
      </c>
      <c r="D7" s="183"/>
      <c r="E7" s="183"/>
      <c r="F7" s="193"/>
      <c r="G7" s="183"/>
    </row>
    <row r="8" spans="1:7" ht="15.75">
      <c r="A8" s="52">
        <v>1</v>
      </c>
      <c r="B8" s="53" t="s">
        <v>24</v>
      </c>
      <c r="C8" s="36">
        <v>10</v>
      </c>
      <c r="D8" s="52" t="s">
        <v>94</v>
      </c>
      <c r="E8" s="52" t="s">
        <v>3</v>
      </c>
      <c r="F8" s="43" t="s">
        <v>169</v>
      </c>
      <c r="G8" s="52"/>
    </row>
    <row r="9" spans="1:7" ht="15.75">
      <c r="A9" s="52">
        <v>2</v>
      </c>
      <c r="B9" s="53" t="s">
        <v>25</v>
      </c>
      <c r="C9" s="36">
        <v>10</v>
      </c>
      <c r="D9" s="52" t="s">
        <v>94</v>
      </c>
      <c r="E9" s="52" t="s">
        <v>3</v>
      </c>
      <c r="F9" s="43" t="s">
        <v>169</v>
      </c>
      <c r="G9" s="52"/>
    </row>
    <row r="10" spans="1:7" ht="15.75">
      <c r="A10" s="188" t="s">
        <v>221</v>
      </c>
      <c r="B10" s="96" t="s">
        <v>240</v>
      </c>
      <c r="C10" s="189">
        <f>SUM(C11:C12)</f>
        <v>20</v>
      </c>
      <c r="D10" s="183"/>
      <c r="E10" s="183"/>
      <c r="F10" s="193"/>
      <c r="G10" s="183"/>
    </row>
    <row r="11" spans="1:7" ht="15.75">
      <c r="A11" s="52">
        <v>1</v>
      </c>
      <c r="B11" s="53" t="s">
        <v>53</v>
      </c>
      <c r="C11" s="36">
        <v>10</v>
      </c>
      <c r="D11" s="52" t="s">
        <v>94</v>
      </c>
      <c r="E11" s="52" t="s">
        <v>3</v>
      </c>
      <c r="F11" s="43" t="s">
        <v>169</v>
      </c>
      <c r="G11" s="52"/>
    </row>
    <row r="12" spans="1:7" ht="15.75">
      <c r="A12" s="52">
        <v>2</v>
      </c>
      <c r="B12" s="53" t="s">
        <v>479</v>
      </c>
      <c r="C12" s="36">
        <v>10</v>
      </c>
      <c r="D12" s="52" t="s">
        <v>96</v>
      </c>
      <c r="E12" s="52" t="s">
        <v>3</v>
      </c>
      <c r="F12" s="43" t="s">
        <v>169</v>
      </c>
      <c r="G12" s="52"/>
    </row>
    <row r="13" spans="1:7" ht="15.75">
      <c r="A13" s="188" t="s">
        <v>222</v>
      </c>
      <c r="B13" s="96" t="s">
        <v>239</v>
      </c>
      <c r="C13" s="189">
        <f>SUM(C14)</f>
        <v>5</v>
      </c>
      <c r="D13" s="183"/>
      <c r="E13" s="183"/>
      <c r="F13" s="193"/>
      <c r="G13" s="183"/>
    </row>
    <row r="14" spans="1:7" ht="15.75">
      <c r="A14" s="52">
        <v>1</v>
      </c>
      <c r="B14" s="53" t="s">
        <v>279</v>
      </c>
      <c r="C14" s="36">
        <v>5</v>
      </c>
      <c r="D14" s="52" t="s">
        <v>94</v>
      </c>
      <c r="E14" s="52" t="s">
        <v>7</v>
      </c>
      <c r="F14" s="43" t="s">
        <v>169</v>
      </c>
      <c r="G14" s="52"/>
    </row>
    <row r="15" spans="1:7" ht="15.75">
      <c r="A15" s="188" t="s">
        <v>224</v>
      </c>
      <c r="B15" s="96" t="s">
        <v>243</v>
      </c>
      <c r="C15" s="189">
        <f>SUM(C16:C17)</f>
        <v>35</v>
      </c>
      <c r="D15" s="194"/>
      <c r="E15" s="194"/>
      <c r="F15" s="194"/>
      <c r="G15" s="183"/>
    </row>
    <row r="16" spans="1:7" ht="15.75">
      <c r="A16" s="52">
        <v>1</v>
      </c>
      <c r="B16" s="53" t="s">
        <v>161</v>
      </c>
      <c r="C16" s="36">
        <v>5</v>
      </c>
      <c r="D16" s="52" t="s">
        <v>94</v>
      </c>
      <c r="E16" s="52" t="s">
        <v>7</v>
      </c>
      <c r="F16" s="43" t="s">
        <v>160</v>
      </c>
      <c r="G16" s="52"/>
    </row>
    <row r="17" spans="1:7" ht="15.75">
      <c r="A17" s="52">
        <v>2</v>
      </c>
      <c r="B17" s="53" t="s">
        <v>162</v>
      </c>
      <c r="C17" s="36">
        <v>30</v>
      </c>
      <c r="D17" s="52" t="s">
        <v>94</v>
      </c>
      <c r="E17" s="52" t="s">
        <v>7</v>
      </c>
      <c r="F17" s="43" t="s">
        <v>160</v>
      </c>
      <c r="G17" s="52"/>
    </row>
    <row r="18" spans="1:7" ht="15.75">
      <c r="A18" s="188" t="s">
        <v>226</v>
      </c>
      <c r="B18" s="96" t="s">
        <v>219</v>
      </c>
      <c r="C18" s="189">
        <f>C19</f>
        <v>0.16</v>
      </c>
      <c r="D18" s="183"/>
      <c r="E18" s="183"/>
      <c r="F18" s="193"/>
      <c r="G18" s="183"/>
    </row>
    <row r="19" spans="1:7" ht="15.75">
      <c r="A19" s="52">
        <v>1</v>
      </c>
      <c r="B19" s="53" t="s">
        <v>1</v>
      </c>
      <c r="C19" s="36">
        <v>0.16</v>
      </c>
      <c r="D19" s="52" t="s">
        <v>94</v>
      </c>
      <c r="E19" s="52" t="s">
        <v>3</v>
      </c>
      <c r="F19" s="43" t="s">
        <v>169</v>
      </c>
      <c r="G19" s="52"/>
    </row>
    <row r="20" spans="1:7" ht="15.75">
      <c r="A20" s="188" t="s">
        <v>228</v>
      </c>
      <c r="B20" s="96" t="s">
        <v>254</v>
      </c>
      <c r="C20" s="189">
        <f>SUM(C21:C21)</f>
        <v>15.8</v>
      </c>
      <c r="D20" s="183"/>
      <c r="E20" s="183"/>
      <c r="F20" s="193"/>
      <c r="G20" s="183"/>
    </row>
    <row r="21" spans="1:7" ht="15.75">
      <c r="A21" s="52">
        <v>1</v>
      </c>
      <c r="B21" s="53" t="s">
        <v>445</v>
      </c>
      <c r="C21" s="36">
        <v>15.8</v>
      </c>
      <c r="D21" s="52" t="s">
        <v>493</v>
      </c>
      <c r="E21" s="52" t="s">
        <v>7</v>
      </c>
      <c r="F21" s="43" t="s">
        <v>169</v>
      </c>
      <c r="G21" s="52"/>
    </row>
    <row r="22" spans="1:7" ht="15.75">
      <c r="A22" s="188" t="s">
        <v>268</v>
      </c>
      <c r="B22" s="96" t="s">
        <v>227</v>
      </c>
      <c r="C22" s="189">
        <f>C23+C33</f>
        <v>11.9</v>
      </c>
      <c r="D22" s="145"/>
      <c r="E22" s="183"/>
      <c r="F22" s="193"/>
      <c r="G22" s="183"/>
    </row>
    <row r="23" spans="1:7" ht="15.75">
      <c r="A23" s="69" t="s">
        <v>535</v>
      </c>
      <c r="B23" s="122" t="s">
        <v>490</v>
      </c>
      <c r="C23" s="70">
        <f>SUM(C24:C32)</f>
        <v>9.4</v>
      </c>
      <c r="D23" s="164"/>
      <c r="E23" s="68"/>
      <c r="F23" s="152"/>
      <c r="G23" s="68"/>
    </row>
    <row r="24" spans="1:7" ht="15.75">
      <c r="A24" s="52">
        <v>1</v>
      </c>
      <c r="B24" s="53" t="s">
        <v>119</v>
      </c>
      <c r="C24" s="36">
        <v>0.5</v>
      </c>
      <c r="D24" s="52" t="s">
        <v>292</v>
      </c>
      <c r="E24" s="52" t="s">
        <v>2</v>
      </c>
      <c r="F24" s="43" t="s">
        <v>169</v>
      </c>
      <c r="G24" s="43" t="s">
        <v>463</v>
      </c>
    </row>
    <row r="25" spans="1:7" ht="15.75">
      <c r="A25" s="52">
        <v>2</v>
      </c>
      <c r="B25" s="53" t="s">
        <v>213</v>
      </c>
      <c r="C25" s="36">
        <v>0.5</v>
      </c>
      <c r="D25" s="52" t="s">
        <v>293</v>
      </c>
      <c r="E25" s="52" t="s">
        <v>40</v>
      </c>
      <c r="F25" s="43" t="s">
        <v>169</v>
      </c>
      <c r="G25" s="52" t="s">
        <v>448</v>
      </c>
    </row>
    <row r="26" spans="1:7" ht="15.75">
      <c r="A26" s="52">
        <v>3</v>
      </c>
      <c r="B26" s="53" t="s">
        <v>103</v>
      </c>
      <c r="C26" s="36">
        <v>1</v>
      </c>
      <c r="D26" s="52" t="s">
        <v>294</v>
      </c>
      <c r="E26" s="52" t="s">
        <v>2</v>
      </c>
      <c r="F26" s="43" t="s">
        <v>169</v>
      </c>
      <c r="G26" s="52" t="s">
        <v>454</v>
      </c>
    </row>
    <row r="27" spans="1:7" ht="15.75">
      <c r="A27" s="52">
        <v>4</v>
      </c>
      <c r="B27" s="53" t="s">
        <v>100</v>
      </c>
      <c r="C27" s="36">
        <v>0.2</v>
      </c>
      <c r="D27" s="52" t="s">
        <v>297</v>
      </c>
      <c r="E27" s="52" t="s">
        <v>2</v>
      </c>
      <c r="F27" s="43" t="s">
        <v>169</v>
      </c>
      <c r="G27" s="43" t="s">
        <v>454</v>
      </c>
    </row>
    <row r="28" spans="1:7" ht="31.5">
      <c r="A28" s="52">
        <v>5</v>
      </c>
      <c r="B28" s="53" t="s">
        <v>98</v>
      </c>
      <c r="C28" s="36">
        <v>0.5</v>
      </c>
      <c r="D28" s="52" t="s">
        <v>297</v>
      </c>
      <c r="E28" s="52" t="s">
        <v>2</v>
      </c>
      <c r="F28" s="43" t="s">
        <v>169</v>
      </c>
      <c r="G28" s="52" t="s">
        <v>448</v>
      </c>
    </row>
    <row r="29" spans="1:7" ht="15.75">
      <c r="A29" s="52">
        <v>6</v>
      </c>
      <c r="B29" s="53" t="s">
        <v>99</v>
      </c>
      <c r="C29" s="36">
        <v>1.5</v>
      </c>
      <c r="D29" s="52" t="s">
        <v>298</v>
      </c>
      <c r="E29" s="52" t="s">
        <v>2</v>
      </c>
      <c r="F29" s="43" t="s">
        <v>169</v>
      </c>
      <c r="G29" s="52" t="s">
        <v>448</v>
      </c>
    </row>
    <row r="30" spans="1:7" ht="31.5">
      <c r="A30" s="52">
        <v>7</v>
      </c>
      <c r="B30" s="53" t="s">
        <v>101</v>
      </c>
      <c r="C30" s="36">
        <v>1</v>
      </c>
      <c r="D30" s="52" t="s">
        <v>296</v>
      </c>
      <c r="E30" s="52" t="s">
        <v>2</v>
      </c>
      <c r="F30" s="43" t="s">
        <v>169</v>
      </c>
      <c r="G30" s="52" t="s">
        <v>448</v>
      </c>
    </row>
    <row r="31" spans="1:7" ht="31.5">
      <c r="A31" s="52">
        <v>8</v>
      </c>
      <c r="B31" s="53" t="s">
        <v>95</v>
      </c>
      <c r="C31" s="36">
        <v>2.7</v>
      </c>
      <c r="D31" s="52" t="s">
        <v>96</v>
      </c>
      <c r="E31" s="52" t="s">
        <v>2</v>
      </c>
      <c r="F31" s="43" t="s">
        <v>169</v>
      </c>
      <c r="G31" s="52" t="s">
        <v>448</v>
      </c>
    </row>
    <row r="32" spans="1:8" ht="15.75">
      <c r="A32" s="52">
        <v>9</v>
      </c>
      <c r="B32" s="53" t="s">
        <v>214</v>
      </c>
      <c r="C32" s="36">
        <v>1.5</v>
      </c>
      <c r="D32" s="52" t="s">
        <v>300</v>
      </c>
      <c r="E32" s="52" t="s">
        <v>2</v>
      </c>
      <c r="F32" s="43" t="s">
        <v>169</v>
      </c>
      <c r="G32" s="52" t="s">
        <v>455</v>
      </c>
      <c r="H32" s="1" t="s">
        <v>477</v>
      </c>
    </row>
    <row r="33" spans="1:7" ht="15.75">
      <c r="A33" s="69" t="s">
        <v>536</v>
      </c>
      <c r="B33" s="122" t="s">
        <v>491</v>
      </c>
      <c r="C33" s="70">
        <f>SUM(C34:C36)</f>
        <v>2.5</v>
      </c>
      <c r="D33" s="68"/>
      <c r="E33" s="68"/>
      <c r="F33" s="152"/>
      <c r="G33" s="68"/>
    </row>
    <row r="34" spans="1:7" ht="15.75">
      <c r="A34" s="52">
        <v>1</v>
      </c>
      <c r="B34" s="53" t="s">
        <v>97</v>
      </c>
      <c r="C34" s="36">
        <v>1</v>
      </c>
      <c r="D34" s="52" t="s">
        <v>296</v>
      </c>
      <c r="E34" s="52" t="s">
        <v>457</v>
      </c>
      <c r="F34" s="52" t="s">
        <v>448</v>
      </c>
      <c r="G34" s="49"/>
    </row>
    <row r="35" spans="1:7" ht="31.5">
      <c r="A35" s="52">
        <v>2</v>
      </c>
      <c r="B35" s="53" t="s">
        <v>102</v>
      </c>
      <c r="C35" s="36">
        <v>0.6</v>
      </c>
      <c r="D35" s="52" t="s">
        <v>295</v>
      </c>
      <c r="E35" s="52" t="s">
        <v>20</v>
      </c>
      <c r="F35" s="52" t="s">
        <v>455</v>
      </c>
      <c r="G35" s="49"/>
    </row>
    <row r="36" spans="1:7" ht="15.75">
      <c r="A36" s="52">
        <v>3</v>
      </c>
      <c r="B36" s="53" t="s">
        <v>104</v>
      </c>
      <c r="C36" s="36">
        <v>0.9</v>
      </c>
      <c r="D36" s="52" t="s">
        <v>299</v>
      </c>
      <c r="E36" s="52" t="s">
        <v>20</v>
      </c>
      <c r="F36" s="52" t="s">
        <v>455</v>
      </c>
      <c r="G36" s="49"/>
    </row>
    <row r="37" spans="1:7" ht="15.75">
      <c r="A37" s="188" t="s">
        <v>269</v>
      </c>
      <c r="B37" s="96" t="s">
        <v>230</v>
      </c>
      <c r="C37" s="189">
        <f>SUM(C38:C49)</f>
        <v>2.9000000000000004</v>
      </c>
      <c r="D37" s="183"/>
      <c r="E37" s="183"/>
      <c r="F37" s="193"/>
      <c r="G37" s="183"/>
    </row>
    <row r="38" spans="1:7" ht="15.75">
      <c r="A38" s="52">
        <v>1</v>
      </c>
      <c r="B38" s="53" t="s">
        <v>105</v>
      </c>
      <c r="C38" s="36">
        <v>0.1</v>
      </c>
      <c r="D38" s="52" t="s">
        <v>303</v>
      </c>
      <c r="E38" s="52" t="s">
        <v>2</v>
      </c>
      <c r="F38" s="43" t="s">
        <v>169</v>
      </c>
      <c r="G38" s="52"/>
    </row>
    <row r="39" spans="1:7" ht="15.75">
      <c r="A39" s="52">
        <v>2</v>
      </c>
      <c r="B39" s="53" t="s">
        <v>106</v>
      </c>
      <c r="C39" s="36">
        <v>0.1</v>
      </c>
      <c r="D39" s="52" t="s">
        <v>212</v>
      </c>
      <c r="E39" s="52" t="s">
        <v>2</v>
      </c>
      <c r="F39" s="43" t="s">
        <v>169</v>
      </c>
      <c r="G39" s="52"/>
    </row>
    <row r="40" spans="1:7" ht="31.5">
      <c r="A40" s="52">
        <v>3</v>
      </c>
      <c r="B40" s="53" t="s">
        <v>107</v>
      </c>
      <c r="C40" s="36">
        <v>0.1</v>
      </c>
      <c r="D40" s="52" t="s">
        <v>299</v>
      </c>
      <c r="E40" s="52" t="s">
        <v>2</v>
      </c>
      <c r="F40" s="43" t="s">
        <v>169</v>
      </c>
      <c r="G40" s="52"/>
    </row>
    <row r="41" spans="1:7" ht="31.5">
      <c r="A41" s="52">
        <v>4</v>
      </c>
      <c r="B41" s="53" t="s">
        <v>108</v>
      </c>
      <c r="C41" s="36">
        <v>0.2</v>
      </c>
      <c r="D41" s="52" t="s">
        <v>300</v>
      </c>
      <c r="E41" s="52" t="s">
        <v>2</v>
      </c>
      <c r="F41" s="43" t="s">
        <v>169</v>
      </c>
      <c r="G41" s="52"/>
    </row>
    <row r="42" spans="1:7" ht="15.75">
      <c r="A42" s="52">
        <v>5</v>
      </c>
      <c r="B42" s="53" t="s">
        <v>109</v>
      </c>
      <c r="C42" s="36">
        <v>1</v>
      </c>
      <c r="D42" s="52" t="s">
        <v>301</v>
      </c>
      <c r="E42" s="52" t="s">
        <v>2</v>
      </c>
      <c r="F42" s="43" t="s">
        <v>169</v>
      </c>
      <c r="G42" s="52"/>
    </row>
    <row r="43" spans="1:7" ht="15.75">
      <c r="A43" s="52">
        <v>6</v>
      </c>
      <c r="B43" s="53" t="s">
        <v>110</v>
      </c>
      <c r="C43" s="36">
        <v>0.1</v>
      </c>
      <c r="D43" s="52" t="s">
        <v>94</v>
      </c>
      <c r="E43" s="52" t="s">
        <v>2</v>
      </c>
      <c r="F43" s="43" t="s">
        <v>169</v>
      </c>
      <c r="G43" s="52" t="s">
        <v>448</v>
      </c>
    </row>
    <row r="44" spans="1:7" ht="15.75">
      <c r="A44" s="52">
        <v>7</v>
      </c>
      <c r="B44" s="53" t="s">
        <v>111</v>
      </c>
      <c r="C44" s="36">
        <v>0.1</v>
      </c>
      <c r="D44" s="52" t="s">
        <v>94</v>
      </c>
      <c r="E44" s="52" t="s">
        <v>2</v>
      </c>
      <c r="F44" s="43" t="s">
        <v>169</v>
      </c>
      <c r="G44" s="52" t="s">
        <v>448</v>
      </c>
    </row>
    <row r="45" spans="1:7" ht="15.75">
      <c r="A45" s="52">
        <v>8</v>
      </c>
      <c r="B45" s="53" t="s">
        <v>112</v>
      </c>
      <c r="C45" s="36">
        <v>0.1</v>
      </c>
      <c r="D45" s="52" t="s">
        <v>94</v>
      </c>
      <c r="E45" s="52" t="s">
        <v>2</v>
      </c>
      <c r="F45" s="43" t="s">
        <v>169</v>
      </c>
      <c r="G45" s="52" t="s">
        <v>448</v>
      </c>
    </row>
    <row r="46" spans="1:7" ht="15.75">
      <c r="A46" s="52">
        <v>9</v>
      </c>
      <c r="B46" s="53" t="s">
        <v>113</v>
      </c>
      <c r="C46" s="36">
        <v>0.2</v>
      </c>
      <c r="D46" s="52" t="s">
        <v>212</v>
      </c>
      <c r="E46" s="52" t="s">
        <v>2</v>
      </c>
      <c r="F46" s="43" t="s">
        <v>169</v>
      </c>
      <c r="G46" s="52" t="s">
        <v>448</v>
      </c>
    </row>
    <row r="47" spans="1:7" ht="15.75">
      <c r="A47" s="52">
        <v>10</v>
      </c>
      <c r="B47" s="53" t="s">
        <v>114</v>
      </c>
      <c r="C47" s="36">
        <v>0.1</v>
      </c>
      <c r="D47" s="52" t="s">
        <v>302</v>
      </c>
      <c r="E47" s="52" t="s">
        <v>2</v>
      </c>
      <c r="F47" s="43" t="s">
        <v>169</v>
      </c>
      <c r="G47" s="52"/>
    </row>
    <row r="48" spans="1:7" ht="15.75">
      <c r="A48" s="52">
        <v>11</v>
      </c>
      <c r="B48" s="53" t="s">
        <v>115</v>
      </c>
      <c r="C48" s="36">
        <v>0.3</v>
      </c>
      <c r="D48" s="52" t="s">
        <v>94</v>
      </c>
      <c r="E48" s="52" t="s">
        <v>7</v>
      </c>
      <c r="F48" s="43" t="s">
        <v>169</v>
      </c>
      <c r="G48" s="52"/>
    </row>
    <row r="49" spans="1:7" ht="15.75">
      <c r="A49" s="52">
        <v>12</v>
      </c>
      <c r="B49" s="53" t="s">
        <v>116</v>
      </c>
      <c r="C49" s="36">
        <v>0.5</v>
      </c>
      <c r="D49" s="52" t="s">
        <v>302</v>
      </c>
      <c r="E49" s="52" t="s">
        <v>7</v>
      </c>
      <c r="F49" s="43" t="s">
        <v>169</v>
      </c>
      <c r="G49" s="52"/>
    </row>
    <row r="50" spans="1:7" ht="15.75">
      <c r="A50" s="188" t="s">
        <v>270</v>
      </c>
      <c r="B50" s="96" t="s">
        <v>233</v>
      </c>
      <c r="C50" s="189">
        <f>C51</f>
        <v>0.5</v>
      </c>
      <c r="D50" s="183"/>
      <c r="E50" s="183"/>
      <c r="F50" s="193"/>
      <c r="G50" s="183"/>
    </row>
    <row r="51" spans="1:7" ht="15.75">
      <c r="A51" s="52">
        <v>1</v>
      </c>
      <c r="B51" s="53" t="s">
        <v>117</v>
      </c>
      <c r="C51" s="36">
        <v>0.5</v>
      </c>
      <c r="D51" s="52" t="s">
        <v>94</v>
      </c>
      <c r="E51" s="52" t="s">
        <v>3</v>
      </c>
      <c r="F51" s="43" t="s">
        <v>169</v>
      </c>
      <c r="G51" s="52"/>
    </row>
    <row r="52" spans="1:7" ht="31.5">
      <c r="A52" s="188" t="s">
        <v>271</v>
      </c>
      <c r="B52" s="96" t="s">
        <v>237</v>
      </c>
      <c r="C52" s="189">
        <f>C53</f>
        <v>3.75</v>
      </c>
      <c r="D52" s="183"/>
      <c r="E52" s="183"/>
      <c r="F52" s="193"/>
      <c r="G52" s="183"/>
    </row>
    <row r="53" spans="1:7" ht="15.75">
      <c r="A53" s="52">
        <v>1</v>
      </c>
      <c r="B53" s="53" t="s">
        <v>118</v>
      </c>
      <c r="C53" s="36">
        <v>3.75</v>
      </c>
      <c r="D53" s="52" t="s">
        <v>94</v>
      </c>
      <c r="E53" s="52" t="s">
        <v>7</v>
      </c>
      <c r="F53" s="43" t="s">
        <v>169</v>
      </c>
      <c r="G53" s="52"/>
    </row>
    <row r="54" spans="1:7" ht="15.75">
      <c r="A54" s="188" t="s">
        <v>272</v>
      </c>
      <c r="B54" s="96" t="s">
        <v>246</v>
      </c>
      <c r="C54" s="189">
        <f>SUM(C55)</f>
        <v>0.4</v>
      </c>
      <c r="D54" s="194"/>
      <c r="E54" s="194"/>
      <c r="F54" s="194"/>
      <c r="G54" s="183"/>
    </row>
    <row r="55" spans="1:7" ht="15.75">
      <c r="A55" s="52">
        <v>1</v>
      </c>
      <c r="B55" s="53" t="s">
        <v>211</v>
      </c>
      <c r="C55" s="36">
        <v>0.4</v>
      </c>
      <c r="D55" s="52" t="s">
        <v>94</v>
      </c>
      <c r="E55" s="52" t="s">
        <v>7</v>
      </c>
      <c r="F55" s="43" t="s">
        <v>169</v>
      </c>
      <c r="G55" s="52"/>
    </row>
    <row r="56" spans="1:7" ht="15.75">
      <c r="A56" s="188" t="s">
        <v>273</v>
      </c>
      <c r="B56" s="96" t="s">
        <v>234</v>
      </c>
      <c r="C56" s="189">
        <f>SUM(C57:C59)</f>
        <v>5.88</v>
      </c>
      <c r="D56" s="183"/>
      <c r="E56" s="183"/>
      <c r="F56" s="193"/>
      <c r="G56" s="183"/>
    </row>
    <row r="57" spans="1:7" ht="15.75">
      <c r="A57" s="52">
        <v>1</v>
      </c>
      <c r="B57" s="53" t="s">
        <v>249</v>
      </c>
      <c r="C57" s="36">
        <v>1.38</v>
      </c>
      <c r="D57" s="52" t="s">
        <v>94</v>
      </c>
      <c r="E57" s="52" t="s">
        <v>3</v>
      </c>
      <c r="F57" s="43" t="s">
        <v>169</v>
      </c>
      <c r="G57" s="52"/>
    </row>
    <row r="58" spans="1:7" ht="15.75">
      <c r="A58" s="52">
        <v>2</v>
      </c>
      <c r="B58" s="53" t="s">
        <v>348</v>
      </c>
      <c r="C58" s="36">
        <v>3</v>
      </c>
      <c r="D58" s="52" t="s">
        <v>94</v>
      </c>
      <c r="E58" s="52" t="s">
        <v>7</v>
      </c>
      <c r="F58" s="43" t="s">
        <v>169</v>
      </c>
      <c r="G58" s="52"/>
    </row>
    <row r="59" spans="1:7" ht="47.25">
      <c r="A59" s="52">
        <v>3</v>
      </c>
      <c r="B59" s="64" t="s">
        <v>281</v>
      </c>
      <c r="C59" s="36">
        <v>1.5</v>
      </c>
      <c r="D59" s="53" t="s">
        <v>94</v>
      </c>
      <c r="E59" s="52" t="s">
        <v>3</v>
      </c>
      <c r="F59" s="43" t="s">
        <v>169</v>
      </c>
      <c r="G59" s="52"/>
    </row>
  </sheetData>
  <sheetProtection/>
  <autoFilter ref="A1:A62"/>
  <mergeCells count="9">
    <mergeCell ref="G5:G6"/>
    <mergeCell ref="C5:C6"/>
    <mergeCell ref="A1:G2"/>
    <mergeCell ref="A3:G3"/>
    <mergeCell ref="F5:F6"/>
    <mergeCell ref="A5:A6"/>
    <mergeCell ref="B5:B6"/>
    <mergeCell ref="D5:D6"/>
    <mergeCell ref="E5:E6"/>
  </mergeCells>
  <printOptions/>
  <pageMargins left="0.25" right="0.25" top="0" bottom="0.25" header="0" footer="0.3"/>
  <pageSetup horizontalDpi="600" verticalDpi="600" orientation="portrait" paperSize="9" scale="80" r:id="rId1"/>
  <headerFooter>
    <oddFooter>&amp;CPage &amp;P of &amp;N</oddFooter>
  </headerFooter>
</worksheet>
</file>

<file path=xl/worksheets/sheet5.xml><?xml version="1.0" encoding="utf-8"?>
<worksheet xmlns="http://schemas.openxmlformats.org/spreadsheetml/2006/main" xmlns:r="http://schemas.openxmlformats.org/officeDocument/2006/relationships">
  <dimension ref="A1:G66"/>
  <sheetViews>
    <sheetView zoomScale="85" zoomScaleNormal="85" zoomScaleSheetLayoutView="100" zoomScalePageLayoutView="0" workbookViewId="0" topLeftCell="A55">
      <selection activeCell="B55" sqref="B55"/>
    </sheetView>
  </sheetViews>
  <sheetFormatPr defaultColWidth="9.140625" defaultRowHeight="15"/>
  <cols>
    <col min="1" max="1" width="6.00390625" style="2" customWidth="1"/>
    <col min="2" max="2" width="51.7109375" style="3" customWidth="1"/>
    <col min="3" max="3" width="10.7109375" style="4" customWidth="1"/>
    <col min="4" max="4" width="16.7109375" style="2" customWidth="1"/>
    <col min="5" max="5" width="13.7109375" style="1" customWidth="1"/>
    <col min="6" max="6" width="12.140625" style="2" customWidth="1"/>
    <col min="7" max="7" width="17.8515625" style="2" customWidth="1"/>
    <col min="8" max="8" width="15.140625" style="1" customWidth="1"/>
    <col min="9" max="16384" width="9.140625" style="1" customWidth="1"/>
  </cols>
  <sheetData>
    <row r="1" spans="1:7" ht="15">
      <c r="A1" s="231" t="s">
        <v>174</v>
      </c>
      <c r="B1" s="231"/>
      <c r="C1" s="231"/>
      <c r="D1" s="231"/>
      <c r="E1" s="231"/>
      <c r="F1" s="231"/>
      <c r="G1" s="231"/>
    </row>
    <row r="2" spans="1:7" ht="15">
      <c r="A2" s="231"/>
      <c r="B2" s="231"/>
      <c r="C2" s="231"/>
      <c r="D2" s="231"/>
      <c r="E2" s="231"/>
      <c r="F2" s="231"/>
      <c r="G2" s="231"/>
    </row>
    <row r="3" spans="1:7" ht="18.75">
      <c r="A3" s="231" t="s">
        <v>179</v>
      </c>
      <c r="B3" s="231"/>
      <c r="C3" s="231"/>
      <c r="D3" s="231"/>
      <c r="E3" s="231"/>
      <c r="F3" s="231"/>
      <c r="G3" s="231"/>
    </row>
    <row r="4" spans="1:7" ht="18">
      <c r="A4" s="44"/>
      <c r="B4" s="45"/>
      <c r="C4" s="46"/>
      <c r="D4" s="44"/>
      <c r="E4" s="47"/>
      <c r="F4" s="44"/>
      <c r="G4" s="44"/>
    </row>
    <row r="5" spans="1:7" ht="15.75" customHeight="1">
      <c r="A5" s="233" t="s">
        <v>29</v>
      </c>
      <c r="B5" s="233" t="s">
        <v>30</v>
      </c>
      <c r="C5" s="232" t="s">
        <v>349</v>
      </c>
      <c r="D5" s="233" t="s">
        <v>31</v>
      </c>
      <c r="E5" s="233" t="s">
        <v>32</v>
      </c>
      <c r="F5" s="233" t="s">
        <v>165</v>
      </c>
      <c r="G5" s="233" t="s">
        <v>33</v>
      </c>
    </row>
    <row r="6" spans="1:7" ht="45.75" customHeight="1">
      <c r="A6" s="233"/>
      <c r="B6" s="233"/>
      <c r="C6" s="232"/>
      <c r="D6" s="233"/>
      <c r="E6" s="233"/>
      <c r="F6" s="233"/>
      <c r="G6" s="233"/>
    </row>
    <row r="7" spans="1:7" ht="15.75">
      <c r="A7" s="107" t="s">
        <v>220</v>
      </c>
      <c r="B7" s="96" t="s">
        <v>241</v>
      </c>
      <c r="C7" s="189">
        <f>C8+C9</f>
        <v>20</v>
      </c>
      <c r="D7" s="183"/>
      <c r="E7" s="183"/>
      <c r="F7" s="184"/>
      <c r="G7" s="188"/>
    </row>
    <row r="8" spans="1:7" ht="15.75">
      <c r="A8" s="52">
        <v>1</v>
      </c>
      <c r="B8" s="53" t="s">
        <v>24</v>
      </c>
      <c r="C8" s="36">
        <v>5</v>
      </c>
      <c r="D8" s="52" t="s">
        <v>68</v>
      </c>
      <c r="E8" s="52" t="s">
        <v>2</v>
      </c>
      <c r="F8" s="54" t="s">
        <v>169</v>
      </c>
      <c r="G8" s="107"/>
    </row>
    <row r="9" spans="1:7" ht="15.75">
      <c r="A9" s="52">
        <v>2</v>
      </c>
      <c r="B9" s="53" t="s">
        <v>25</v>
      </c>
      <c r="C9" s="36">
        <v>15</v>
      </c>
      <c r="D9" s="52" t="s">
        <v>68</v>
      </c>
      <c r="E9" s="52" t="s">
        <v>2</v>
      </c>
      <c r="F9" s="54" t="s">
        <v>169</v>
      </c>
      <c r="G9" s="107"/>
    </row>
    <row r="10" spans="1:7" ht="15.75">
      <c r="A10" s="107" t="s">
        <v>221</v>
      </c>
      <c r="B10" s="96" t="s">
        <v>240</v>
      </c>
      <c r="C10" s="189">
        <f>C11+C12</f>
        <v>35</v>
      </c>
      <c r="D10" s="183"/>
      <c r="E10" s="183"/>
      <c r="F10" s="184"/>
      <c r="G10" s="188"/>
    </row>
    <row r="11" spans="1:7" ht="15.75">
      <c r="A11" s="52">
        <v>1</v>
      </c>
      <c r="B11" s="53" t="s">
        <v>473</v>
      </c>
      <c r="C11" s="36">
        <v>30</v>
      </c>
      <c r="D11" s="52" t="s">
        <v>68</v>
      </c>
      <c r="E11" s="52" t="s">
        <v>3</v>
      </c>
      <c r="F11" s="54" t="s">
        <v>169</v>
      </c>
      <c r="G11" s="107"/>
    </row>
    <row r="12" spans="1:7" ht="15.75">
      <c r="A12" s="52">
        <v>2</v>
      </c>
      <c r="B12" s="53" t="s">
        <v>26</v>
      </c>
      <c r="C12" s="36">
        <v>5</v>
      </c>
      <c r="D12" s="52" t="s">
        <v>68</v>
      </c>
      <c r="E12" s="52" t="s">
        <v>3</v>
      </c>
      <c r="F12" s="54" t="s">
        <v>169</v>
      </c>
      <c r="G12" s="107"/>
    </row>
    <row r="13" spans="1:7" ht="15.75">
      <c r="A13" s="107" t="s">
        <v>222</v>
      </c>
      <c r="B13" s="96" t="s">
        <v>239</v>
      </c>
      <c r="C13" s="189">
        <f>C14</f>
        <v>10</v>
      </c>
      <c r="D13" s="183"/>
      <c r="E13" s="183"/>
      <c r="F13" s="184"/>
      <c r="G13" s="188"/>
    </row>
    <row r="14" spans="1:7" ht="15.75">
      <c r="A14" s="52">
        <v>1</v>
      </c>
      <c r="B14" s="53" t="s">
        <v>27</v>
      </c>
      <c r="C14" s="36">
        <v>10</v>
      </c>
      <c r="D14" s="52" t="s">
        <v>68</v>
      </c>
      <c r="E14" s="52" t="s">
        <v>3</v>
      </c>
      <c r="F14" s="54" t="s">
        <v>169</v>
      </c>
      <c r="G14" s="107"/>
    </row>
    <row r="15" spans="1:7" ht="15.75">
      <c r="A15" s="107" t="s">
        <v>224</v>
      </c>
      <c r="B15" s="96" t="s">
        <v>219</v>
      </c>
      <c r="C15" s="189">
        <f>C16</f>
        <v>0.15</v>
      </c>
      <c r="D15" s="183"/>
      <c r="E15" s="183"/>
      <c r="F15" s="184"/>
      <c r="G15" s="183"/>
    </row>
    <row r="16" spans="1:7" ht="15.75">
      <c r="A16" s="52">
        <v>1</v>
      </c>
      <c r="B16" s="53" t="s">
        <v>1</v>
      </c>
      <c r="C16" s="36">
        <v>0.15</v>
      </c>
      <c r="D16" s="52" t="s">
        <v>68</v>
      </c>
      <c r="E16" s="52" t="s">
        <v>2</v>
      </c>
      <c r="F16" s="54" t="s">
        <v>169</v>
      </c>
      <c r="G16" s="52"/>
    </row>
    <row r="17" spans="1:7" ht="15.75">
      <c r="A17" s="107" t="s">
        <v>226</v>
      </c>
      <c r="B17" s="96" t="s">
        <v>243</v>
      </c>
      <c r="C17" s="189">
        <f>SUM(C18:C19)</f>
        <v>25</v>
      </c>
      <c r="D17" s="183"/>
      <c r="E17" s="183"/>
      <c r="F17" s="184"/>
      <c r="G17" s="183"/>
    </row>
    <row r="18" spans="1:7" ht="15.75">
      <c r="A18" s="52">
        <v>1</v>
      </c>
      <c r="B18" s="53" t="s">
        <v>59</v>
      </c>
      <c r="C18" s="36">
        <v>5</v>
      </c>
      <c r="D18" s="52" t="s">
        <v>68</v>
      </c>
      <c r="E18" s="52" t="s">
        <v>3</v>
      </c>
      <c r="F18" s="54" t="s">
        <v>169</v>
      </c>
      <c r="G18" s="52"/>
    </row>
    <row r="19" spans="1:7" ht="15.75">
      <c r="A19" s="52">
        <v>2</v>
      </c>
      <c r="B19" s="53" t="s">
        <v>467</v>
      </c>
      <c r="C19" s="36">
        <v>20</v>
      </c>
      <c r="D19" s="52" t="s">
        <v>68</v>
      </c>
      <c r="E19" s="52" t="s">
        <v>3</v>
      </c>
      <c r="F19" s="54" t="s">
        <v>169</v>
      </c>
      <c r="G19" s="52"/>
    </row>
    <row r="20" spans="1:7" ht="15.75">
      <c r="A20" s="107" t="s">
        <v>228</v>
      </c>
      <c r="B20" s="96" t="s">
        <v>254</v>
      </c>
      <c r="C20" s="189">
        <f>C21</f>
        <v>10</v>
      </c>
      <c r="D20" s="194"/>
      <c r="E20" s="194"/>
      <c r="F20" s="199"/>
      <c r="G20" s="183"/>
    </row>
    <row r="21" spans="1:7" ht="15.75">
      <c r="A21" s="52">
        <v>1</v>
      </c>
      <c r="B21" s="53" t="s">
        <v>445</v>
      </c>
      <c r="C21" s="36">
        <v>10</v>
      </c>
      <c r="D21" s="52" t="s">
        <v>68</v>
      </c>
      <c r="E21" s="52" t="s">
        <v>3</v>
      </c>
      <c r="F21" s="54" t="s">
        <v>169</v>
      </c>
      <c r="G21" s="52"/>
    </row>
    <row r="22" spans="1:7" ht="15.75">
      <c r="A22" s="107" t="s">
        <v>268</v>
      </c>
      <c r="B22" s="96" t="s">
        <v>227</v>
      </c>
      <c r="C22" s="189">
        <f>C23+C33</f>
        <v>23.849999999999998</v>
      </c>
      <c r="D22" s="183"/>
      <c r="E22" s="183"/>
      <c r="F22" s="184"/>
      <c r="G22" s="183"/>
    </row>
    <row r="23" spans="1:7" ht="15.75">
      <c r="A23" s="69" t="s">
        <v>535</v>
      </c>
      <c r="B23" s="122" t="s">
        <v>482</v>
      </c>
      <c r="C23" s="70">
        <f>SUM(C24:C32)</f>
        <v>13.349999999999998</v>
      </c>
      <c r="D23" s="68"/>
      <c r="E23" s="68"/>
      <c r="F23" s="120"/>
      <c r="G23" s="68"/>
    </row>
    <row r="24" spans="1:7" ht="15.75">
      <c r="A24" s="52">
        <v>1</v>
      </c>
      <c r="B24" s="80" t="s">
        <v>452</v>
      </c>
      <c r="C24" s="36">
        <v>0.75</v>
      </c>
      <c r="D24" s="52" t="s">
        <v>68</v>
      </c>
      <c r="E24" s="52" t="s">
        <v>40</v>
      </c>
      <c r="F24" s="54" t="s">
        <v>169</v>
      </c>
      <c r="G24" s="52" t="s">
        <v>448</v>
      </c>
    </row>
    <row r="25" spans="1:7" ht="15.75">
      <c r="A25" s="52">
        <v>2</v>
      </c>
      <c r="B25" s="80" t="s">
        <v>451</v>
      </c>
      <c r="C25" s="36">
        <v>0.4</v>
      </c>
      <c r="D25" s="52" t="s">
        <v>68</v>
      </c>
      <c r="E25" s="52" t="s">
        <v>40</v>
      </c>
      <c r="F25" s="54" t="s">
        <v>169</v>
      </c>
      <c r="G25" s="52" t="s">
        <v>448</v>
      </c>
    </row>
    <row r="26" spans="1:7" ht="15.75">
      <c r="A26" s="52">
        <v>3</v>
      </c>
      <c r="B26" s="80" t="s">
        <v>453</v>
      </c>
      <c r="C26" s="36">
        <v>1</v>
      </c>
      <c r="D26" s="52" t="s">
        <v>68</v>
      </c>
      <c r="E26" s="52" t="s">
        <v>40</v>
      </c>
      <c r="F26" s="54" t="s">
        <v>169</v>
      </c>
      <c r="G26" s="52" t="s">
        <v>448</v>
      </c>
    </row>
    <row r="27" spans="1:7" ht="15.75">
      <c r="A27" s="52">
        <v>4</v>
      </c>
      <c r="B27" s="53" t="s">
        <v>266</v>
      </c>
      <c r="C27" s="36">
        <v>1.5</v>
      </c>
      <c r="D27" s="52" t="s">
        <v>68</v>
      </c>
      <c r="E27" s="52" t="s">
        <v>2</v>
      </c>
      <c r="F27" s="54" t="s">
        <v>169</v>
      </c>
      <c r="G27" s="52" t="s">
        <v>454</v>
      </c>
    </row>
    <row r="28" spans="1:7" ht="30" customHeight="1">
      <c r="A28" s="52">
        <v>5</v>
      </c>
      <c r="B28" s="53" t="s">
        <v>78</v>
      </c>
      <c r="C28" s="36">
        <v>3.3</v>
      </c>
      <c r="D28" s="52" t="s">
        <v>68</v>
      </c>
      <c r="E28" s="52" t="s">
        <v>40</v>
      </c>
      <c r="F28" s="43" t="s">
        <v>169</v>
      </c>
      <c r="G28" s="52" t="s">
        <v>470</v>
      </c>
    </row>
    <row r="29" spans="1:7" ht="31.5">
      <c r="A29" s="52">
        <v>6</v>
      </c>
      <c r="B29" s="53" t="s">
        <v>69</v>
      </c>
      <c r="C29" s="36">
        <v>1.2</v>
      </c>
      <c r="D29" s="52" t="s">
        <v>68</v>
      </c>
      <c r="E29" s="52" t="s">
        <v>2</v>
      </c>
      <c r="F29" s="43" t="s">
        <v>169</v>
      </c>
      <c r="G29" s="52" t="s">
        <v>456</v>
      </c>
    </row>
    <row r="30" spans="1:7" ht="15.75">
      <c r="A30" s="52">
        <v>7</v>
      </c>
      <c r="B30" s="53" t="s">
        <v>70</v>
      </c>
      <c r="C30" s="36">
        <v>1.2</v>
      </c>
      <c r="D30" s="52" t="s">
        <v>68</v>
      </c>
      <c r="E30" s="52" t="s">
        <v>2</v>
      </c>
      <c r="F30" s="54" t="s">
        <v>169</v>
      </c>
      <c r="G30" s="52" t="s">
        <v>448</v>
      </c>
    </row>
    <row r="31" spans="1:7" ht="15.75">
      <c r="A31" s="52">
        <v>8</v>
      </c>
      <c r="B31" s="53" t="s">
        <v>72</v>
      </c>
      <c r="C31" s="36">
        <v>1.5</v>
      </c>
      <c r="D31" s="52" t="s">
        <v>68</v>
      </c>
      <c r="E31" s="52" t="s">
        <v>2</v>
      </c>
      <c r="F31" s="54" t="s">
        <v>169</v>
      </c>
      <c r="G31" s="52" t="s">
        <v>448</v>
      </c>
    </row>
    <row r="32" spans="1:7" ht="31.5">
      <c r="A32" s="52">
        <v>9</v>
      </c>
      <c r="B32" s="53" t="s">
        <v>77</v>
      </c>
      <c r="C32" s="36">
        <v>2.5</v>
      </c>
      <c r="D32" s="52" t="s">
        <v>68</v>
      </c>
      <c r="E32" s="52" t="s">
        <v>40</v>
      </c>
      <c r="F32" s="54" t="s">
        <v>169</v>
      </c>
      <c r="G32" s="52" t="s">
        <v>456</v>
      </c>
    </row>
    <row r="33" spans="1:7" ht="15.75">
      <c r="A33" s="69" t="s">
        <v>536</v>
      </c>
      <c r="B33" s="122" t="s">
        <v>491</v>
      </c>
      <c r="C33" s="70">
        <f>SUM(C34:C42)</f>
        <v>10.5</v>
      </c>
      <c r="D33" s="68"/>
      <c r="E33" s="68"/>
      <c r="F33" s="120"/>
      <c r="G33" s="68"/>
    </row>
    <row r="34" spans="1:7" ht="15.75">
      <c r="A34" s="52">
        <v>1</v>
      </c>
      <c r="B34" s="53" t="s">
        <v>468</v>
      </c>
      <c r="C34" s="36">
        <v>1</v>
      </c>
      <c r="D34" s="52" t="s">
        <v>68</v>
      </c>
      <c r="E34" s="52" t="s">
        <v>20</v>
      </c>
      <c r="F34" s="54" t="s">
        <v>169</v>
      </c>
      <c r="G34" s="52" t="s">
        <v>455</v>
      </c>
    </row>
    <row r="35" spans="1:7" ht="15.75">
      <c r="A35" s="52">
        <v>2</v>
      </c>
      <c r="B35" s="53" t="s">
        <v>469</v>
      </c>
      <c r="C35" s="36">
        <v>0.8</v>
      </c>
      <c r="D35" s="52" t="s">
        <v>68</v>
      </c>
      <c r="E35" s="52" t="s">
        <v>20</v>
      </c>
      <c r="F35" s="54" t="s">
        <v>169</v>
      </c>
      <c r="G35" s="52" t="s">
        <v>455</v>
      </c>
    </row>
    <row r="36" spans="1:7" ht="31.5">
      <c r="A36" s="52">
        <v>3</v>
      </c>
      <c r="B36" s="53" t="s">
        <v>163</v>
      </c>
      <c r="C36" s="36">
        <v>0.4</v>
      </c>
      <c r="D36" s="52" t="s">
        <v>68</v>
      </c>
      <c r="E36" s="52" t="s">
        <v>20</v>
      </c>
      <c r="F36" s="54" t="s">
        <v>169</v>
      </c>
      <c r="G36" s="52" t="s">
        <v>455</v>
      </c>
    </row>
    <row r="37" spans="1:7" ht="15.75">
      <c r="A37" s="52">
        <v>4</v>
      </c>
      <c r="B37" s="53" t="s">
        <v>82</v>
      </c>
      <c r="C37" s="36">
        <v>1</v>
      </c>
      <c r="D37" s="52" t="s">
        <v>68</v>
      </c>
      <c r="E37" s="52" t="s">
        <v>20</v>
      </c>
      <c r="F37" s="54" t="s">
        <v>169</v>
      </c>
      <c r="G37" s="52" t="s">
        <v>454</v>
      </c>
    </row>
    <row r="38" spans="1:7" ht="15.75">
      <c r="A38" s="52">
        <v>5</v>
      </c>
      <c r="B38" s="53" t="s">
        <v>74</v>
      </c>
      <c r="C38" s="36">
        <v>0.2</v>
      </c>
      <c r="D38" s="52" t="s">
        <v>68</v>
      </c>
      <c r="E38" s="52" t="s">
        <v>20</v>
      </c>
      <c r="F38" s="54" t="s">
        <v>169</v>
      </c>
      <c r="G38" s="52" t="s">
        <v>455</v>
      </c>
    </row>
    <row r="39" spans="1:7" ht="15.75">
      <c r="A39" s="52">
        <v>6</v>
      </c>
      <c r="B39" s="53" t="s">
        <v>71</v>
      </c>
      <c r="C39" s="36">
        <v>2.4</v>
      </c>
      <c r="D39" s="52" t="s">
        <v>68</v>
      </c>
      <c r="E39" s="52" t="s">
        <v>20</v>
      </c>
      <c r="F39" s="54" t="s">
        <v>169</v>
      </c>
      <c r="G39" s="52" t="s">
        <v>454</v>
      </c>
    </row>
    <row r="40" spans="1:7" ht="15.75">
      <c r="A40" s="52">
        <v>7</v>
      </c>
      <c r="B40" s="53" t="s">
        <v>73</v>
      </c>
      <c r="C40" s="36">
        <v>1.2</v>
      </c>
      <c r="D40" s="52" t="s">
        <v>68</v>
      </c>
      <c r="E40" s="52" t="s">
        <v>20</v>
      </c>
      <c r="F40" s="54" t="s">
        <v>169</v>
      </c>
      <c r="G40" s="52" t="s">
        <v>454</v>
      </c>
    </row>
    <row r="41" spans="1:7" ht="15.75">
      <c r="A41" s="52">
        <v>8</v>
      </c>
      <c r="B41" s="53" t="s">
        <v>199</v>
      </c>
      <c r="C41" s="36">
        <v>2.5</v>
      </c>
      <c r="D41" s="52" t="s">
        <v>68</v>
      </c>
      <c r="E41" s="52" t="s">
        <v>20</v>
      </c>
      <c r="F41" s="54" t="s">
        <v>169</v>
      </c>
      <c r="G41" s="52" t="s">
        <v>454</v>
      </c>
    </row>
    <row r="42" spans="1:7" ht="15.75">
      <c r="A42" s="52">
        <v>9</v>
      </c>
      <c r="B42" s="53" t="s">
        <v>83</v>
      </c>
      <c r="C42" s="36">
        <v>1</v>
      </c>
      <c r="D42" s="52" t="s">
        <v>68</v>
      </c>
      <c r="E42" s="52" t="s">
        <v>20</v>
      </c>
      <c r="F42" s="54" t="s">
        <v>169</v>
      </c>
      <c r="G42" s="52" t="s">
        <v>454</v>
      </c>
    </row>
    <row r="43" spans="1:7" ht="15.75">
      <c r="A43" s="200" t="s">
        <v>269</v>
      </c>
      <c r="B43" s="96" t="s">
        <v>230</v>
      </c>
      <c r="C43" s="189">
        <f>SUM(C44:C49)</f>
        <v>2.0999999999999996</v>
      </c>
      <c r="D43" s="194"/>
      <c r="E43" s="194"/>
      <c r="F43" s="199"/>
      <c r="G43" s="183"/>
    </row>
    <row r="44" spans="1:7" ht="15.75">
      <c r="A44" s="52">
        <v>1</v>
      </c>
      <c r="B44" s="53" t="s">
        <v>471</v>
      </c>
      <c r="C44" s="36">
        <v>0.5</v>
      </c>
      <c r="D44" s="52" t="s">
        <v>68</v>
      </c>
      <c r="E44" s="52" t="s">
        <v>3</v>
      </c>
      <c r="F44" s="54" t="s">
        <v>169</v>
      </c>
      <c r="G44" s="52"/>
    </row>
    <row r="45" spans="1:7" ht="15.75">
      <c r="A45" s="52">
        <v>2</v>
      </c>
      <c r="B45" s="53" t="s">
        <v>79</v>
      </c>
      <c r="C45" s="36">
        <v>1.2</v>
      </c>
      <c r="D45" s="52" t="s">
        <v>68</v>
      </c>
      <c r="E45" s="52" t="s">
        <v>3</v>
      </c>
      <c r="F45" s="54" t="s">
        <v>169</v>
      </c>
      <c r="G45" s="52"/>
    </row>
    <row r="46" spans="1:7" ht="31.5">
      <c r="A46" s="52">
        <v>3</v>
      </c>
      <c r="B46" s="53" t="s">
        <v>80</v>
      </c>
      <c r="C46" s="36">
        <v>0.2</v>
      </c>
      <c r="D46" s="52" t="s">
        <v>68</v>
      </c>
      <c r="E46" s="52" t="s">
        <v>20</v>
      </c>
      <c r="F46" s="54" t="s">
        <v>169</v>
      </c>
      <c r="G46" s="52"/>
    </row>
    <row r="47" spans="1:7" ht="15.75">
      <c r="A47" s="52">
        <v>4</v>
      </c>
      <c r="B47" s="53" t="s">
        <v>350</v>
      </c>
      <c r="C47" s="36">
        <v>0.05</v>
      </c>
      <c r="D47" s="52" t="s">
        <v>68</v>
      </c>
      <c r="E47" s="52" t="s">
        <v>3</v>
      </c>
      <c r="F47" s="54" t="s">
        <v>169</v>
      </c>
      <c r="G47" s="52"/>
    </row>
    <row r="48" spans="1:7" ht="31.5">
      <c r="A48" s="52">
        <v>5</v>
      </c>
      <c r="B48" s="53" t="s">
        <v>351</v>
      </c>
      <c r="C48" s="36">
        <v>0.1</v>
      </c>
      <c r="D48" s="52" t="s">
        <v>68</v>
      </c>
      <c r="E48" s="52" t="s">
        <v>3</v>
      </c>
      <c r="F48" s="54" t="s">
        <v>169</v>
      </c>
      <c r="G48" s="52"/>
    </row>
    <row r="49" spans="1:7" ht="15.75">
      <c r="A49" s="52">
        <v>6</v>
      </c>
      <c r="B49" s="53" t="s">
        <v>328</v>
      </c>
      <c r="C49" s="36">
        <v>0.05</v>
      </c>
      <c r="D49" s="52" t="s">
        <v>68</v>
      </c>
      <c r="E49" s="52" t="s">
        <v>3</v>
      </c>
      <c r="F49" s="54" t="s">
        <v>169</v>
      </c>
      <c r="G49" s="52"/>
    </row>
    <row r="50" spans="1:7" ht="15.75">
      <c r="A50" s="188" t="s">
        <v>270</v>
      </c>
      <c r="B50" s="96" t="s">
        <v>233</v>
      </c>
      <c r="C50" s="189">
        <f>C52+C51</f>
        <v>0.7</v>
      </c>
      <c r="D50" s="183"/>
      <c r="E50" s="183"/>
      <c r="F50" s="184"/>
      <c r="G50" s="183"/>
    </row>
    <row r="51" spans="1:7" ht="15.75">
      <c r="A51" s="52">
        <v>1</v>
      </c>
      <c r="B51" s="48" t="s">
        <v>472</v>
      </c>
      <c r="C51" s="36">
        <v>0.5</v>
      </c>
      <c r="D51" s="52" t="s">
        <v>68</v>
      </c>
      <c r="E51" s="52" t="s">
        <v>7</v>
      </c>
      <c r="F51" s="52" t="s">
        <v>187</v>
      </c>
      <c r="G51" s="52"/>
    </row>
    <row r="52" spans="1:7" ht="15.75">
      <c r="A52" s="52">
        <v>2</v>
      </c>
      <c r="B52" s="53" t="s">
        <v>186</v>
      </c>
      <c r="C52" s="36">
        <v>0.2</v>
      </c>
      <c r="D52" s="52" t="s">
        <v>68</v>
      </c>
      <c r="E52" s="52" t="s">
        <v>3</v>
      </c>
      <c r="F52" s="52" t="s">
        <v>187</v>
      </c>
      <c r="G52" s="52"/>
    </row>
    <row r="53" spans="1:7" ht="15.75">
      <c r="A53" s="188" t="s">
        <v>271</v>
      </c>
      <c r="B53" s="96" t="s">
        <v>251</v>
      </c>
      <c r="C53" s="189">
        <f>C54</f>
        <v>2</v>
      </c>
      <c r="D53" s="183"/>
      <c r="E53" s="183"/>
      <c r="F53" s="184"/>
      <c r="G53" s="183"/>
    </row>
    <row r="54" spans="1:7" ht="15.75">
      <c r="A54" s="52">
        <v>1</v>
      </c>
      <c r="B54" s="53" t="s">
        <v>352</v>
      </c>
      <c r="C54" s="36">
        <v>2</v>
      </c>
      <c r="D54" s="52" t="s">
        <v>68</v>
      </c>
      <c r="E54" s="52" t="s">
        <v>7</v>
      </c>
      <c r="F54" s="54" t="s">
        <v>169</v>
      </c>
      <c r="G54" s="52"/>
    </row>
    <row r="55" spans="1:7" ht="15.75">
      <c r="A55" s="188" t="s">
        <v>272</v>
      </c>
      <c r="B55" s="96" t="s">
        <v>236</v>
      </c>
      <c r="C55" s="189">
        <f>C56</f>
        <v>1</v>
      </c>
      <c r="D55" s="183"/>
      <c r="E55" s="183"/>
      <c r="F55" s="184"/>
      <c r="G55" s="183"/>
    </row>
    <row r="56" spans="1:7" ht="15.75">
      <c r="A56" s="52">
        <v>1</v>
      </c>
      <c r="B56" s="53" t="s">
        <v>81</v>
      </c>
      <c r="C56" s="36">
        <v>1</v>
      </c>
      <c r="D56" s="52" t="s">
        <v>68</v>
      </c>
      <c r="E56" s="52" t="s">
        <v>7</v>
      </c>
      <c r="F56" s="54" t="s">
        <v>169</v>
      </c>
      <c r="G56" s="52"/>
    </row>
    <row r="57" spans="1:7" ht="15.75">
      <c r="A57" s="188" t="s">
        <v>273</v>
      </c>
      <c r="B57" s="96" t="s">
        <v>237</v>
      </c>
      <c r="C57" s="189">
        <f>C58</f>
        <v>5</v>
      </c>
      <c r="D57" s="183"/>
      <c r="E57" s="183"/>
      <c r="F57" s="184"/>
      <c r="G57" s="183"/>
    </row>
    <row r="58" spans="1:7" ht="15.75">
      <c r="A58" s="52">
        <v>1</v>
      </c>
      <c r="B58" s="53" t="s">
        <v>252</v>
      </c>
      <c r="C58" s="36">
        <v>5</v>
      </c>
      <c r="D58" s="52" t="s">
        <v>68</v>
      </c>
      <c r="E58" s="52" t="s">
        <v>3</v>
      </c>
      <c r="F58" s="54" t="s">
        <v>169</v>
      </c>
      <c r="G58" s="52"/>
    </row>
    <row r="59" spans="1:7" ht="15.75">
      <c r="A59" s="188" t="s">
        <v>274</v>
      </c>
      <c r="B59" s="96" t="s">
        <v>246</v>
      </c>
      <c r="C59" s="189">
        <f>SUM(C60:C61)</f>
        <v>0.31</v>
      </c>
      <c r="D59" s="183"/>
      <c r="E59" s="183"/>
      <c r="F59" s="184"/>
      <c r="G59" s="183"/>
    </row>
    <row r="60" spans="1:7" ht="15.75">
      <c r="A60" s="52">
        <v>1</v>
      </c>
      <c r="B60" s="53" t="s">
        <v>75</v>
      </c>
      <c r="C60" s="36">
        <v>0.3</v>
      </c>
      <c r="D60" s="52" t="s">
        <v>68</v>
      </c>
      <c r="E60" s="52" t="s">
        <v>3</v>
      </c>
      <c r="F60" s="54" t="s">
        <v>169</v>
      </c>
      <c r="G60" s="52"/>
    </row>
    <row r="61" spans="1:7" ht="15.75">
      <c r="A61" s="52">
        <v>2</v>
      </c>
      <c r="B61" s="53" t="s">
        <v>76</v>
      </c>
      <c r="C61" s="36">
        <v>0.01</v>
      </c>
      <c r="D61" s="52" t="s">
        <v>68</v>
      </c>
      <c r="E61" s="52" t="s">
        <v>3</v>
      </c>
      <c r="F61" s="54" t="s">
        <v>169</v>
      </c>
      <c r="G61" s="52"/>
    </row>
    <row r="62" spans="1:7" ht="15.75">
      <c r="A62" s="188" t="s">
        <v>275</v>
      </c>
      <c r="B62" s="96" t="s">
        <v>234</v>
      </c>
      <c r="C62" s="189">
        <f>SUM(C63:C64)</f>
        <v>6</v>
      </c>
      <c r="D62" s="183"/>
      <c r="E62" s="183"/>
      <c r="F62" s="184"/>
      <c r="G62" s="183"/>
    </row>
    <row r="63" spans="1:7" ht="47.25">
      <c r="A63" s="52">
        <v>1</v>
      </c>
      <c r="B63" s="64" t="s">
        <v>281</v>
      </c>
      <c r="C63" s="36">
        <v>2</v>
      </c>
      <c r="D63" s="52" t="s">
        <v>68</v>
      </c>
      <c r="E63" s="52" t="s">
        <v>3</v>
      </c>
      <c r="F63" s="54" t="s">
        <v>169</v>
      </c>
      <c r="G63" s="52"/>
    </row>
    <row r="64" spans="1:7" ht="15.75">
      <c r="A64" s="52">
        <v>2</v>
      </c>
      <c r="B64" s="53" t="s">
        <v>361</v>
      </c>
      <c r="C64" s="36">
        <v>4</v>
      </c>
      <c r="D64" s="52" t="s">
        <v>318</v>
      </c>
      <c r="E64" s="52" t="s">
        <v>3</v>
      </c>
      <c r="F64" s="54" t="s">
        <v>169</v>
      </c>
      <c r="G64" s="52"/>
    </row>
    <row r="65" spans="1:7" ht="15.75">
      <c r="A65" s="188" t="s">
        <v>276</v>
      </c>
      <c r="B65" s="96" t="s">
        <v>488</v>
      </c>
      <c r="C65" s="189">
        <f>C66</f>
        <v>30</v>
      </c>
      <c r="D65" s="183"/>
      <c r="E65" s="183"/>
      <c r="F65" s="184"/>
      <c r="G65" s="183"/>
    </row>
    <row r="66" spans="1:7" ht="15.75">
      <c r="A66" s="52">
        <v>1</v>
      </c>
      <c r="B66" s="53" t="s">
        <v>474</v>
      </c>
      <c r="C66" s="36">
        <v>30</v>
      </c>
      <c r="D66" s="52" t="s">
        <v>68</v>
      </c>
      <c r="E66" s="52" t="s">
        <v>7</v>
      </c>
      <c r="F66" s="43" t="s">
        <v>169</v>
      </c>
      <c r="G66" s="79"/>
    </row>
  </sheetData>
  <sheetProtection/>
  <autoFilter ref="A1:A66"/>
  <mergeCells count="9">
    <mergeCell ref="A1:G2"/>
    <mergeCell ref="A3:G3"/>
    <mergeCell ref="G5:G6"/>
    <mergeCell ref="F5:F6"/>
    <mergeCell ref="A5:A6"/>
    <mergeCell ref="B5:B6"/>
    <mergeCell ref="D5:D6"/>
    <mergeCell ref="E5:E6"/>
    <mergeCell ref="C5:C6"/>
  </mergeCells>
  <printOptions/>
  <pageMargins left="0.25" right="0.25" top="0" bottom="0.25" header="0" footer="0.3"/>
  <pageSetup horizontalDpi="600" verticalDpi="600" orientation="portrait" paperSize="9" scale="80" r:id="rId1"/>
  <headerFooter>
    <oddFooter>&amp;CPage &amp;P of &amp;N</oddFooter>
  </headerFooter>
</worksheet>
</file>

<file path=xl/worksheets/sheet6.xml><?xml version="1.0" encoding="utf-8"?>
<worksheet xmlns="http://schemas.openxmlformats.org/spreadsheetml/2006/main" xmlns:r="http://schemas.openxmlformats.org/officeDocument/2006/relationships">
  <dimension ref="A1:G58"/>
  <sheetViews>
    <sheetView zoomScalePageLayoutView="0" workbookViewId="0" topLeftCell="A49">
      <selection activeCell="F64" sqref="F64"/>
    </sheetView>
  </sheetViews>
  <sheetFormatPr defaultColWidth="9.140625" defaultRowHeight="15"/>
  <cols>
    <col min="1" max="1" width="4.8515625" style="2" customWidth="1"/>
    <col min="2" max="2" width="52.7109375" style="3" customWidth="1"/>
    <col min="3" max="3" width="12.140625" style="4" customWidth="1"/>
    <col min="4" max="4" width="16.140625" style="2" customWidth="1"/>
    <col min="5" max="5" width="12.7109375" style="1" customWidth="1"/>
    <col min="6" max="6" width="15.28125" style="9" customWidth="1"/>
    <col min="7" max="7" width="14.140625" style="1" customWidth="1"/>
    <col min="8" max="16384" width="9.140625" style="1" customWidth="1"/>
  </cols>
  <sheetData>
    <row r="1" spans="1:7" ht="15.75" customHeight="1">
      <c r="A1" s="231" t="s">
        <v>174</v>
      </c>
      <c r="B1" s="231"/>
      <c r="C1" s="231"/>
      <c r="D1" s="231"/>
      <c r="E1" s="231"/>
      <c r="F1" s="231"/>
      <c r="G1" s="231"/>
    </row>
    <row r="2" spans="1:7" ht="15.75" customHeight="1">
      <c r="A2" s="231"/>
      <c r="B2" s="231"/>
      <c r="C2" s="231"/>
      <c r="D2" s="231"/>
      <c r="E2" s="231"/>
      <c r="F2" s="231"/>
      <c r="G2" s="231"/>
    </row>
    <row r="3" spans="1:7" ht="17.25" customHeight="1">
      <c r="A3" s="231" t="s">
        <v>180</v>
      </c>
      <c r="B3" s="231"/>
      <c r="C3" s="231"/>
      <c r="D3" s="231"/>
      <c r="E3" s="231"/>
      <c r="F3" s="231"/>
      <c r="G3" s="231"/>
    </row>
    <row r="4" ht="15" customHeight="1"/>
    <row r="5" spans="1:7" ht="15.75" customHeight="1">
      <c r="A5" s="233" t="s">
        <v>29</v>
      </c>
      <c r="B5" s="233" t="s">
        <v>30</v>
      </c>
      <c r="C5" s="232" t="s">
        <v>349</v>
      </c>
      <c r="D5" s="233" t="s">
        <v>31</v>
      </c>
      <c r="E5" s="233" t="s">
        <v>32</v>
      </c>
      <c r="F5" s="233" t="s">
        <v>165</v>
      </c>
      <c r="G5" s="233" t="s">
        <v>33</v>
      </c>
    </row>
    <row r="6" spans="1:7" ht="29.25" customHeight="1">
      <c r="A6" s="233"/>
      <c r="B6" s="233"/>
      <c r="C6" s="232"/>
      <c r="D6" s="233"/>
      <c r="E6" s="233"/>
      <c r="F6" s="233"/>
      <c r="G6" s="233"/>
    </row>
    <row r="7" spans="1:7" ht="15.75">
      <c r="A7" s="188" t="s">
        <v>220</v>
      </c>
      <c r="B7" s="96" t="s">
        <v>241</v>
      </c>
      <c r="C7" s="189">
        <f>C8+C9</f>
        <v>25</v>
      </c>
      <c r="D7" s="183"/>
      <c r="E7" s="183"/>
      <c r="F7" s="193"/>
      <c r="G7" s="183"/>
    </row>
    <row r="8" spans="1:7" ht="31.5">
      <c r="A8" s="52">
        <v>1</v>
      </c>
      <c r="B8" s="53" t="s">
        <v>208</v>
      </c>
      <c r="C8" s="36">
        <v>20</v>
      </c>
      <c r="D8" s="52" t="s">
        <v>209</v>
      </c>
      <c r="E8" s="52" t="s">
        <v>2</v>
      </c>
      <c r="F8" s="43" t="s">
        <v>169</v>
      </c>
      <c r="G8" s="52"/>
    </row>
    <row r="9" spans="1:7" ht="15.75">
      <c r="A9" s="52">
        <v>2</v>
      </c>
      <c r="B9" s="53" t="s">
        <v>446</v>
      </c>
      <c r="C9" s="36">
        <v>5</v>
      </c>
      <c r="D9" s="52" t="s">
        <v>210</v>
      </c>
      <c r="E9" s="52" t="s">
        <v>3</v>
      </c>
      <c r="F9" s="43" t="s">
        <v>169</v>
      </c>
      <c r="G9" s="52"/>
    </row>
    <row r="10" spans="1:7" ht="15.75">
      <c r="A10" s="188" t="s">
        <v>221</v>
      </c>
      <c r="B10" s="96" t="s">
        <v>240</v>
      </c>
      <c r="C10" s="189">
        <f>C11</f>
        <v>100</v>
      </c>
      <c r="D10" s="183"/>
      <c r="E10" s="183"/>
      <c r="F10" s="193"/>
      <c r="G10" s="183"/>
    </row>
    <row r="11" spans="1:7" ht="15.75">
      <c r="A11" s="52">
        <v>1</v>
      </c>
      <c r="B11" s="53" t="s">
        <v>65</v>
      </c>
      <c r="C11" s="36">
        <v>100</v>
      </c>
      <c r="D11" s="52" t="s">
        <v>55</v>
      </c>
      <c r="E11" s="52" t="s">
        <v>3</v>
      </c>
      <c r="F11" s="43" t="s">
        <v>169</v>
      </c>
      <c r="G11" s="52"/>
    </row>
    <row r="12" spans="1:7" ht="15.75">
      <c r="A12" s="188" t="s">
        <v>222</v>
      </c>
      <c r="B12" s="96" t="s">
        <v>239</v>
      </c>
      <c r="C12" s="189">
        <f>C13+C15</f>
        <v>27</v>
      </c>
      <c r="D12" s="183"/>
      <c r="E12" s="183"/>
      <c r="F12" s="193"/>
      <c r="G12" s="183"/>
    </row>
    <row r="13" spans="1:7" ht="15.75">
      <c r="A13" s="69" t="s">
        <v>535</v>
      </c>
      <c r="B13" s="122" t="s">
        <v>482</v>
      </c>
      <c r="C13" s="70">
        <f>C14</f>
        <v>10</v>
      </c>
      <c r="D13" s="68"/>
      <c r="E13" s="68"/>
      <c r="F13" s="152"/>
      <c r="G13" s="68"/>
    </row>
    <row r="14" spans="1:7" ht="51">
      <c r="A14" s="52">
        <v>1</v>
      </c>
      <c r="B14" s="53" t="s">
        <v>527</v>
      </c>
      <c r="C14" s="36">
        <v>10</v>
      </c>
      <c r="D14" s="52" t="s">
        <v>206</v>
      </c>
      <c r="E14" s="52" t="s">
        <v>2</v>
      </c>
      <c r="F14" s="43" t="s">
        <v>169</v>
      </c>
      <c r="G14" s="119" t="s">
        <v>528</v>
      </c>
    </row>
    <row r="15" spans="1:7" ht="15.75">
      <c r="A15" s="69" t="s">
        <v>536</v>
      </c>
      <c r="B15" s="134" t="s">
        <v>491</v>
      </c>
      <c r="C15" s="70">
        <f>C16</f>
        <v>17</v>
      </c>
      <c r="D15" s="68"/>
      <c r="E15" s="68"/>
      <c r="F15" s="152"/>
      <c r="G15" s="202"/>
    </row>
    <row r="16" spans="1:7" ht="51">
      <c r="A16" s="52">
        <v>1</v>
      </c>
      <c r="B16" s="53" t="s">
        <v>532</v>
      </c>
      <c r="C16" s="36">
        <v>17</v>
      </c>
      <c r="D16" s="52" t="s">
        <v>206</v>
      </c>
      <c r="E16" s="52" t="s">
        <v>20</v>
      </c>
      <c r="F16" s="43" t="s">
        <v>169</v>
      </c>
      <c r="G16" s="119" t="s">
        <v>528</v>
      </c>
    </row>
    <row r="17" spans="1:7" ht="15.75">
      <c r="A17" s="188" t="s">
        <v>224</v>
      </c>
      <c r="B17" s="96" t="s">
        <v>219</v>
      </c>
      <c r="C17" s="189">
        <f>C18</f>
        <v>0.12</v>
      </c>
      <c r="D17" s="188"/>
      <c r="E17" s="188"/>
      <c r="F17" s="188"/>
      <c r="G17" s="188"/>
    </row>
    <row r="18" spans="1:7" ht="15.75">
      <c r="A18" s="52">
        <v>1</v>
      </c>
      <c r="B18" s="53" t="s">
        <v>1</v>
      </c>
      <c r="C18" s="36">
        <v>0.12</v>
      </c>
      <c r="D18" s="52" t="s">
        <v>204</v>
      </c>
      <c r="E18" s="52" t="s">
        <v>2</v>
      </c>
      <c r="F18" s="43" t="s">
        <v>169</v>
      </c>
      <c r="G18" s="52"/>
    </row>
    <row r="19" spans="1:7" ht="15.75">
      <c r="A19" s="188" t="s">
        <v>226</v>
      </c>
      <c r="B19" s="96" t="s">
        <v>225</v>
      </c>
      <c r="C19" s="189">
        <f>C20</f>
        <v>10</v>
      </c>
      <c r="D19" s="183"/>
      <c r="E19" s="183"/>
      <c r="F19" s="193"/>
      <c r="G19" s="183"/>
    </row>
    <row r="20" spans="1:7" ht="15.75">
      <c r="A20" s="52">
        <v>1</v>
      </c>
      <c r="B20" s="53" t="s">
        <v>57</v>
      </c>
      <c r="C20" s="36">
        <v>10</v>
      </c>
      <c r="D20" s="52" t="s">
        <v>55</v>
      </c>
      <c r="E20" s="52" t="s">
        <v>2</v>
      </c>
      <c r="F20" s="43" t="s">
        <v>169</v>
      </c>
      <c r="G20" s="52"/>
    </row>
    <row r="21" spans="1:7" ht="15.75">
      <c r="A21" s="188" t="s">
        <v>228</v>
      </c>
      <c r="B21" s="98" t="s">
        <v>59</v>
      </c>
      <c r="C21" s="189">
        <f>SUM(C22:C24)</f>
        <v>6.359999999999999</v>
      </c>
      <c r="D21" s="183"/>
      <c r="E21" s="183"/>
      <c r="F21" s="193"/>
      <c r="G21" s="183"/>
    </row>
    <row r="22" spans="1:7" ht="15.75">
      <c r="A22" s="52">
        <v>1</v>
      </c>
      <c r="B22" s="27" t="s">
        <v>523</v>
      </c>
      <c r="C22" s="36">
        <v>3</v>
      </c>
      <c r="D22" s="52" t="s">
        <v>55</v>
      </c>
      <c r="E22" s="52" t="s">
        <v>2</v>
      </c>
      <c r="F22" s="43"/>
      <c r="G22" s="52" t="s">
        <v>524</v>
      </c>
    </row>
    <row r="23" spans="1:7" ht="15.75">
      <c r="A23" s="52">
        <v>2</v>
      </c>
      <c r="B23" s="53" t="s">
        <v>58</v>
      </c>
      <c r="C23" s="36">
        <v>0.36</v>
      </c>
      <c r="D23" s="52" t="s">
        <v>304</v>
      </c>
      <c r="E23" s="52" t="s">
        <v>2</v>
      </c>
      <c r="F23" s="43" t="s">
        <v>169</v>
      </c>
      <c r="G23" s="52"/>
    </row>
    <row r="24" spans="1:7" ht="15.75">
      <c r="A24" s="52">
        <v>3</v>
      </c>
      <c r="B24" s="53" t="s">
        <v>200</v>
      </c>
      <c r="C24" s="36">
        <v>3</v>
      </c>
      <c r="D24" s="52" t="s">
        <v>55</v>
      </c>
      <c r="E24" s="52" t="s">
        <v>7</v>
      </c>
      <c r="F24" s="43" t="s">
        <v>169</v>
      </c>
      <c r="G24" s="52"/>
    </row>
    <row r="25" spans="1:7" ht="15.75">
      <c r="A25" s="188" t="s">
        <v>268</v>
      </c>
      <c r="B25" s="96" t="s">
        <v>223</v>
      </c>
      <c r="C25" s="189">
        <f>SUM(C26:C27)</f>
        <v>4.0600000000000005</v>
      </c>
      <c r="D25" s="183"/>
      <c r="E25" s="183"/>
      <c r="F25" s="193"/>
      <c r="G25" s="183"/>
    </row>
    <row r="26" spans="1:7" ht="15.75">
      <c r="A26" s="52">
        <v>1</v>
      </c>
      <c r="B26" s="53" t="s">
        <v>67</v>
      </c>
      <c r="C26" s="36">
        <v>0.5</v>
      </c>
      <c r="D26" s="52" t="s">
        <v>55</v>
      </c>
      <c r="E26" s="52" t="s">
        <v>3</v>
      </c>
      <c r="F26" s="43"/>
      <c r="G26" s="52"/>
    </row>
    <row r="27" spans="1:7" ht="31.5">
      <c r="A27" s="52">
        <v>2</v>
      </c>
      <c r="B27" s="53" t="s">
        <v>207</v>
      </c>
      <c r="C27" s="36">
        <v>3.56</v>
      </c>
      <c r="D27" s="52" t="s">
        <v>55</v>
      </c>
      <c r="E27" s="52" t="s">
        <v>2</v>
      </c>
      <c r="F27" s="43" t="s">
        <v>169</v>
      </c>
      <c r="G27" s="52"/>
    </row>
    <row r="28" spans="1:7" ht="15.75">
      <c r="A28" s="188" t="s">
        <v>269</v>
      </c>
      <c r="B28" s="96" t="s">
        <v>253</v>
      </c>
      <c r="C28" s="189">
        <f>C29</f>
        <v>36.84</v>
      </c>
      <c r="D28" s="183"/>
      <c r="E28" s="183"/>
      <c r="F28" s="193"/>
      <c r="G28" s="183"/>
    </row>
    <row r="29" spans="1:7" ht="31.5">
      <c r="A29" s="52">
        <v>1</v>
      </c>
      <c r="B29" s="53" t="s">
        <v>202</v>
      </c>
      <c r="C29" s="36">
        <v>36.84</v>
      </c>
      <c r="D29" s="52" t="s">
        <v>55</v>
      </c>
      <c r="E29" s="52" t="s">
        <v>2</v>
      </c>
      <c r="F29" s="43" t="s">
        <v>169</v>
      </c>
      <c r="G29" s="52"/>
    </row>
    <row r="30" spans="1:7" ht="15.75">
      <c r="A30" s="188" t="s">
        <v>270</v>
      </c>
      <c r="B30" s="96" t="s">
        <v>254</v>
      </c>
      <c r="C30" s="189">
        <f>C31</f>
        <v>0.5</v>
      </c>
      <c r="D30" s="183"/>
      <c r="E30" s="183"/>
      <c r="F30" s="193"/>
      <c r="G30" s="183"/>
    </row>
    <row r="31" spans="1:7" ht="15.75">
      <c r="A31" s="52">
        <v>1</v>
      </c>
      <c r="B31" s="53" t="s">
        <v>63</v>
      </c>
      <c r="C31" s="36">
        <v>0.5</v>
      </c>
      <c r="D31" s="52" t="s">
        <v>203</v>
      </c>
      <c r="E31" s="52" t="s">
        <v>2</v>
      </c>
      <c r="F31" s="43" t="s">
        <v>169</v>
      </c>
      <c r="G31" s="52"/>
    </row>
    <row r="32" spans="1:7" ht="15.75">
      <c r="A32" s="188" t="s">
        <v>271</v>
      </c>
      <c r="B32" s="96" t="s">
        <v>227</v>
      </c>
      <c r="C32" s="189">
        <f>C33+C38</f>
        <v>12.61</v>
      </c>
      <c r="D32" s="183"/>
      <c r="E32" s="183"/>
      <c r="F32" s="193"/>
      <c r="G32" s="183"/>
    </row>
    <row r="33" spans="1:7" ht="15.75">
      <c r="A33" s="69" t="s">
        <v>535</v>
      </c>
      <c r="B33" s="122" t="s">
        <v>482</v>
      </c>
      <c r="C33" s="70">
        <f>SUM(C34:C37)</f>
        <v>8.799999999999999</v>
      </c>
      <c r="D33" s="68"/>
      <c r="E33" s="68"/>
      <c r="F33" s="152"/>
      <c r="G33" s="68"/>
    </row>
    <row r="34" spans="1:7" ht="31.5">
      <c r="A34" s="52">
        <v>1</v>
      </c>
      <c r="B34" s="53" t="s">
        <v>525</v>
      </c>
      <c r="C34" s="36">
        <v>1</v>
      </c>
      <c r="D34" s="52" t="s">
        <v>55</v>
      </c>
      <c r="E34" s="52" t="s">
        <v>2</v>
      </c>
      <c r="F34" s="43" t="s">
        <v>169</v>
      </c>
      <c r="G34" s="52" t="s">
        <v>458</v>
      </c>
    </row>
    <row r="35" spans="1:7" ht="47.25">
      <c r="A35" s="52">
        <v>2</v>
      </c>
      <c r="B35" s="53" t="s">
        <v>478</v>
      </c>
      <c r="C35" s="36">
        <v>6</v>
      </c>
      <c r="D35" s="52" t="s">
        <v>55</v>
      </c>
      <c r="E35" s="52" t="s">
        <v>2</v>
      </c>
      <c r="F35" s="43" t="s">
        <v>169</v>
      </c>
      <c r="G35" s="52" t="s">
        <v>455</v>
      </c>
    </row>
    <row r="36" spans="1:7" ht="15.75">
      <c r="A36" s="52">
        <v>3</v>
      </c>
      <c r="B36" s="53" t="s">
        <v>60</v>
      </c>
      <c r="C36" s="36">
        <v>1.2</v>
      </c>
      <c r="D36" s="52" t="s">
        <v>205</v>
      </c>
      <c r="E36" s="52" t="s">
        <v>2</v>
      </c>
      <c r="F36" s="43" t="s">
        <v>169</v>
      </c>
      <c r="G36" s="52" t="s">
        <v>448</v>
      </c>
    </row>
    <row r="37" spans="1:7" ht="15.75">
      <c r="A37" s="52">
        <v>4</v>
      </c>
      <c r="B37" s="53" t="s">
        <v>61</v>
      </c>
      <c r="C37" s="36">
        <v>0.6</v>
      </c>
      <c r="D37" s="52" t="s">
        <v>304</v>
      </c>
      <c r="E37" s="52" t="s">
        <v>2</v>
      </c>
      <c r="F37" s="43" t="s">
        <v>169</v>
      </c>
      <c r="G37" s="52" t="s">
        <v>448</v>
      </c>
    </row>
    <row r="38" spans="1:7" ht="15.75">
      <c r="A38" s="69" t="s">
        <v>536</v>
      </c>
      <c r="B38" s="134" t="s">
        <v>491</v>
      </c>
      <c r="C38" s="70">
        <f>SUM(C39:C41)</f>
        <v>3.8099999999999996</v>
      </c>
      <c r="D38" s="68"/>
      <c r="E38" s="68"/>
      <c r="F38" s="152"/>
      <c r="G38" s="68"/>
    </row>
    <row r="39" spans="1:7" ht="63">
      <c r="A39" s="52">
        <v>1</v>
      </c>
      <c r="B39" s="53" t="s">
        <v>529</v>
      </c>
      <c r="C39" s="36">
        <v>1.3</v>
      </c>
      <c r="D39" s="52" t="s">
        <v>55</v>
      </c>
      <c r="E39" s="52" t="s">
        <v>20</v>
      </c>
      <c r="F39" s="43" t="s">
        <v>169</v>
      </c>
      <c r="G39" s="52" t="s">
        <v>461</v>
      </c>
    </row>
    <row r="40" spans="1:7" ht="47.25">
      <c r="A40" s="52">
        <v>2</v>
      </c>
      <c r="B40" s="53" t="s">
        <v>483</v>
      </c>
      <c r="C40" s="36">
        <v>1.33</v>
      </c>
      <c r="D40" s="52" t="s">
        <v>55</v>
      </c>
      <c r="E40" s="52" t="s">
        <v>20</v>
      </c>
      <c r="F40" s="43" t="s">
        <v>169</v>
      </c>
      <c r="G40" s="52" t="s">
        <v>455</v>
      </c>
    </row>
    <row r="41" spans="1:7" ht="15.75">
      <c r="A41" s="52">
        <v>3</v>
      </c>
      <c r="B41" s="53" t="s">
        <v>530</v>
      </c>
      <c r="C41" s="36">
        <v>1.18</v>
      </c>
      <c r="D41" s="52" t="s">
        <v>55</v>
      </c>
      <c r="E41" s="52" t="s">
        <v>20</v>
      </c>
      <c r="F41" s="43" t="s">
        <v>169</v>
      </c>
      <c r="G41" s="52"/>
    </row>
    <row r="42" spans="1:7" ht="15.75">
      <c r="A42" s="188" t="s">
        <v>272</v>
      </c>
      <c r="B42" s="96" t="s">
        <v>230</v>
      </c>
      <c r="C42" s="189">
        <f>C43</f>
        <v>0.5</v>
      </c>
      <c r="D42" s="183"/>
      <c r="E42" s="183"/>
      <c r="F42" s="193"/>
      <c r="G42" s="183"/>
    </row>
    <row r="43" spans="1:7" ht="31.5">
      <c r="A43" s="52">
        <v>1</v>
      </c>
      <c r="B43" s="53" t="s">
        <v>201</v>
      </c>
      <c r="C43" s="36">
        <v>0.5</v>
      </c>
      <c r="D43" s="52" t="s">
        <v>55</v>
      </c>
      <c r="E43" s="52" t="s">
        <v>3</v>
      </c>
      <c r="F43" s="43" t="s">
        <v>169</v>
      </c>
      <c r="G43" s="118"/>
    </row>
    <row r="44" spans="1:7" ht="15.75">
      <c r="A44" s="188" t="s">
        <v>273</v>
      </c>
      <c r="B44" s="96" t="s">
        <v>487</v>
      </c>
      <c r="C44" s="189">
        <f>C45</f>
        <v>2</v>
      </c>
      <c r="D44" s="184"/>
      <c r="E44" s="201"/>
      <c r="F44" s="193"/>
      <c r="G44" s="201"/>
    </row>
    <row r="45" spans="1:7" ht="15.75">
      <c r="A45" s="54">
        <v>1</v>
      </c>
      <c r="B45" s="73" t="s">
        <v>531</v>
      </c>
      <c r="C45" s="94">
        <v>2</v>
      </c>
      <c r="D45" s="52" t="s">
        <v>55</v>
      </c>
      <c r="E45" s="52" t="s">
        <v>20</v>
      </c>
      <c r="F45" s="43"/>
      <c r="G45" s="118"/>
    </row>
    <row r="46" spans="1:7" ht="18.75" customHeight="1">
      <c r="A46" s="188" t="s">
        <v>274</v>
      </c>
      <c r="B46" s="96" t="s">
        <v>237</v>
      </c>
      <c r="C46" s="189">
        <f>C47+C48</f>
        <v>3.8</v>
      </c>
      <c r="D46" s="183"/>
      <c r="E46" s="183"/>
      <c r="F46" s="193"/>
      <c r="G46" s="183"/>
    </row>
    <row r="47" spans="1:7" ht="15.75">
      <c r="A47" s="52">
        <v>1</v>
      </c>
      <c r="B47" s="27" t="s">
        <v>526</v>
      </c>
      <c r="C47" s="36">
        <v>2</v>
      </c>
      <c r="D47" s="52" t="s">
        <v>312</v>
      </c>
      <c r="E47" s="52" t="s">
        <v>2</v>
      </c>
      <c r="F47" s="43"/>
      <c r="G47" s="52"/>
    </row>
    <row r="48" spans="1:7" ht="15.75">
      <c r="A48" s="52">
        <v>2</v>
      </c>
      <c r="B48" s="53" t="s">
        <v>64</v>
      </c>
      <c r="C48" s="36">
        <v>1.8</v>
      </c>
      <c r="D48" s="52" t="s">
        <v>312</v>
      </c>
      <c r="E48" s="52" t="s">
        <v>3</v>
      </c>
      <c r="F48" s="43" t="s">
        <v>169</v>
      </c>
      <c r="G48" s="52"/>
    </row>
    <row r="49" spans="1:7" ht="15.75">
      <c r="A49" s="188" t="s">
        <v>275</v>
      </c>
      <c r="B49" s="96" t="s">
        <v>247</v>
      </c>
      <c r="C49" s="189">
        <f>C50</f>
        <v>0.19</v>
      </c>
      <c r="D49" s="183"/>
      <c r="E49" s="183"/>
      <c r="F49" s="193"/>
      <c r="G49" s="183"/>
    </row>
    <row r="50" spans="1:7" ht="15.75">
      <c r="A50" s="52">
        <v>1</v>
      </c>
      <c r="B50" s="53" t="s">
        <v>62</v>
      </c>
      <c r="C50" s="36">
        <v>0.19</v>
      </c>
      <c r="D50" s="52" t="s">
        <v>55</v>
      </c>
      <c r="E50" s="52" t="s">
        <v>3</v>
      </c>
      <c r="F50" s="43" t="s">
        <v>169</v>
      </c>
      <c r="G50" s="52"/>
    </row>
    <row r="51" spans="1:7" ht="15.75">
      <c r="A51" s="188" t="s">
        <v>276</v>
      </c>
      <c r="B51" s="96" t="s">
        <v>234</v>
      </c>
      <c r="C51" s="189">
        <f>C52+C57</f>
        <v>16.77</v>
      </c>
      <c r="D51" s="183"/>
      <c r="E51" s="183"/>
      <c r="F51" s="193"/>
      <c r="G51" s="183"/>
    </row>
    <row r="52" spans="1:7" ht="15.75">
      <c r="A52" s="69" t="s">
        <v>535</v>
      </c>
      <c r="B52" s="122" t="s">
        <v>482</v>
      </c>
      <c r="C52" s="70">
        <f>SUM(C53:C56)</f>
        <v>11.27</v>
      </c>
      <c r="D52" s="68"/>
      <c r="E52" s="68"/>
      <c r="F52" s="152"/>
      <c r="G52" s="68"/>
    </row>
    <row r="53" spans="1:7" ht="15.75">
      <c r="A53" s="52">
        <v>1</v>
      </c>
      <c r="B53" s="53" t="s">
        <v>56</v>
      </c>
      <c r="C53" s="36">
        <v>5</v>
      </c>
      <c r="D53" s="52" t="s">
        <v>205</v>
      </c>
      <c r="E53" s="52" t="s">
        <v>2</v>
      </c>
      <c r="F53" s="43" t="s">
        <v>169</v>
      </c>
      <c r="G53" s="52" t="s">
        <v>458</v>
      </c>
    </row>
    <row r="54" spans="1:7" ht="47.25">
      <c r="A54" s="52">
        <v>2</v>
      </c>
      <c r="B54" s="64" t="s">
        <v>281</v>
      </c>
      <c r="C54" s="36">
        <v>5</v>
      </c>
      <c r="D54" s="52" t="s">
        <v>55</v>
      </c>
      <c r="E54" s="52" t="s">
        <v>3</v>
      </c>
      <c r="F54" s="43" t="s">
        <v>169</v>
      </c>
      <c r="G54" s="52"/>
    </row>
    <row r="55" spans="1:7" ht="15.75">
      <c r="A55" s="52">
        <v>3</v>
      </c>
      <c r="B55" s="64" t="s">
        <v>542</v>
      </c>
      <c r="C55" s="36">
        <v>0.27</v>
      </c>
      <c r="D55" s="52" t="s">
        <v>55</v>
      </c>
      <c r="E55" s="52" t="s">
        <v>2</v>
      </c>
      <c r="F55" s="43" t="s">
        <v>544</v>
      </c>
      <c r="G55" s="52"/>
    </row>
    <row r="56" spans="1:7" ht="15.75">
      <c r="A56" s="52">
        <v>4</v>
      </c>
      <c r="B56" s="64" t="s">
        <v>543</v>
      </c>
      <c r="C56" s="36">
        <v>1</v>
      </c>
      <c r="D56" s="52" t="s">
        <v>55</v>
      </c>
      <c r="E56" s="52" t="s">
        <v>2</v>
      </c>
      <c r="F56" s="43" t="s">
        <v>544</v>
      </c>
      <c r="G56" s="52"/>
    </row>
    <row r="57" spans="1:7" ht="15.75">
      <c r="A57" s="69" t="s">
        <v>536</v>
      </c>
      <c r="B57" s="134" t="s">
        <v>491</v>
      </c>
      <c r="C57" s="70">
        <f>SUM(C58:C58)</f>
        <v>5.5</v>
      </c>
      <c r="D57" s="69"/>
      <c r="E57" s="69"/>
      <c r="F57" s="69"/>
      <c r="G57" s="69"/>
    </row>
    <row r="58" spans="1:7" ht="15.75">
      <c r="A58" s="54">
        <v>1</v>
      </c>
      <c r="B58" s="53" t="s">
        <v>56</v>
      </c>
      <c r="C58" s="121">
        <v>5.5</v>
      </c>
      <c r="D58" s="52" t="s">
        <v>205</v>
      </c>
      <c r="E58" s="52" t="s">
        <v>20</v>
      </c>
      <c r="F58" s="43" t="s">
        <v>169</v>
      </c>
      <c r="G58" s="52" t="s">
        <v>458</v>
      </c>
    </row>
    <row r="59" ht="15" customHeight="1"/>
    <row r="60" ht="15" customHeight="1"/>
  </sheetData>
  <sheetProtection/>
  <autoFilter ref="A1:A60"/>
  <mergeCells count="9">
    <mergeCell ref="G5:G6"/>
    <mergeCell ref="C5:C6"/>
    <mergeCell ref="A1:G2"/>
    <mergeCell ref="A3:G3"/>
    <mergeCell ref="A5:A6"/>
    <mergeCell ref="B5:B6"/>
    <mergeCell ref="D5:D6"/>
    <mergeCell ref="E5:E6"/>
    <mergeCell ref="F5:F6"/>
  </mergeCells>
  <printOptions/>
  <pageMargins left="0.3" right="0.25" top="0" bottom="0.3" header="0" footer="0.25"/>
  <pageSetup horizontalDpi="600" verticalDpi="600" orientation="portrait" paperSize="9" scale="80" r:id="rId1"/>
  <headerFooter>
    <oddFooter>&amp;CPage &amp;P of &amp;N</oddFooter>
  </headerFooter>
</worksheet>
</file>

<file path=xl/worksheets/sheet7.xml><?xml version="1.0" encoding="utf-8"?>
<worksheet xmlns="http://schemas.openxmlformats.org/spreadsheetml/2006/main" xmlns:r="http://schemas.openxmlformats.org/officeDocument/2006/relationships">
  <dimension ref="A1:L56"/>
  <sheetViews>
    <sheetView zoomScale="85" zoomScaleNormal="85" zoomScalePageLayoutView="0" workbookViewId="0" topLeftCell="A28">
      <selection activeCell="B54" sqref="B54"/>
    </sheetView>
  </sheetViews>
  <sheetFormatPr defaultColWidth="9.140625" defaultRowHeight="15"/>
  <cols>
    <col min="1" max="1" width="4.8515625" style="83" customWidth="1"/>
    <col min="2" max="2" width="50.28125" style="84" customWidth="1"/>
    <col min="3" max="3" width="13.00390625" style="82" customWidth="1"/>
    <col min="4" max="4" width="17.140625" style="85" customWidth="1"/>
    <col min="5" max="5" width="13.421875" style="81" customWidth="1"/>
    <col min="6" max="6" width="11.57421875" style="85" customWidth="1"/>
    <col min="7" max="7" width="10.140625" style="81" customWidth="1"/>
    <col min="8" max="8" width="33.57421875" style="81" customWidth="1"/>
    <col min="9" max="9" width="9.140625" style="81" customWidth="1"/>
    <col min="10" max="10" width="50.8515625" style="81" customWidth="1"/>
    <col min="11" max="11" width="9.140625" style="82" customWidth="1"/>
    <col min="12" max="16384" width="9.140625" style="81" customWidth="1"/>
  </cols>
  <sheetData>
    <row r="1" spans="1:7" ht="15" customHeight="1">
      <c r="A1" s="238" t="s">
        <v>174</v>
      </c>
      <c r="B1" s="238"/>
      <c r="C1" s="238"/>
      <c r="D1" s="238"/>
      <c r="E1" s="238"/>
      <c r="F1" s="238"/>
      <c r="G1" s="238"/>
    </row>
    <row r="2" spans="1:7" ht="15" customHeight="1">
      <c r="A2" s="238"/>
      <c r="B2" s="238"/>
      <c r="C2" s="238"/>
      <c r="D2" s="238"/>
      <c r="E2" s="238"/>
      <c r="F2" s="238"/>
      <c r="G2" s="238"/>
    </row>
    <row r="3" spans="1:7" ht="18.75">
      <c r="A3" s="238" t="s">
        <v>181</v>
      </c>
      <c r="B3" s="238"/>
      <c r="C3" s="238"/>
      <c r="D3" s="238"/>
      <c r="E3" s="238"/>
      <c r="F3" s="238"/>
      <c r="G3" s="238"/>
    </row>
    <row r="4" ht="15.75" thickBot="1"/>
    <row r="5" spans="1:12" ht="15.75" customHeight="1" thickBot="1">
      <c r="A5" s="233" t="s">
        <v>29</v>
      </c>
      <c r="B5" s="233" t="s">
        <v>30</v>
      </c>
      <c r="C5" s="232" t="s">
        <v>349</v>
      </c>
      <c r="D5" s="233" t="s">
        <v>31</v>
      </c>
      <c r="E5" s="233" t="s">
        <v>32</v>
      </c>
      <c r="F5" s="233" t="s">
        <v>165</v>
      </c>
      <c r="G5" s="233" t="s">
        <v>33</v>
      </c>
      <c r="I5" s="86"/>
      <c r="J5" s="87"/>
      <c r="K5" s="88"/>
      <c r="L5" s="87"/>
    </row>
    <row r="6" spans="1:7" ht="33.75" customHeight="1">
      <c r="A6" s="233"/>
      <c r="B6" s="233"/>
      <c r="C6" s="232"/>
      <c r="D6" s="233"/>
      <c r="E6" s="233"/>
      <c r="F6" s="233"/>
      <c r="G6" s="233"/>
    </row>
    <row r="7" spans="1:7" ht="15.75">
      <c r="A7" s="188" t="s">
        <v>220</v>
      </c>
      <c r="B7" s="96" t="s">
        <v>241</v>
      </c>
      <c r="C7" s="206">
        <f>SUM(C8:C9)</f>
        <v>35</v>
      </c>
      <c r="D7" s="183"/>
      <c r="E7" s="182"/>
      <c r="F7" s="184"/>
      <c r="G7" s="183"/>
    </row>
    <row r="8" spans="1:7" ht="15.75">
      <c r="A8" s="52">
        <v>1</v>
      </c>
      <c r="B8" s="89" t="s">
        <v>24</v>
      </c>
      <c r="C8" s="18">
        <v>10</v>
      </c>
      <c r="D8" s="52" t="s">
        <v>44</v>
      </c>
      <c r="E8" s="19" t="s">
        <v>2</v>
      </c>
      <c r="F8" s="54" t="s">
        <v>169</v>
      </c>
      <c r="G8" s="52"/>
    </row>
    <row r="9" spans="1:7" ht="15.75">
      <c r="A9" s="52">
        <v>2</v>
      </c>
      <c r="B9" s="89" t="s">
        <v>25</v>
      </c>
      <c r="C9" s="18">
        <v>25</v>
      </c>
      <c r="D9" s="52" t="s">
        <v>44</v>
      </c>
      <c r="E9" s="19" t="s">
        <v>2</v>
      </c>
      <c r="F9" s="54" t="s">
        <v>169</v>
      </c>
      <c r="G9" s="52"/>
    </row>
    <row r="10" spans="1:7" ht="15.75">
      <c r="A10" s="188" t="s">
        <v>221</v>
      </c>
      <c r="B10" s="96" t="s">
        <v>240</v>
      </c>
      <c r="C10" s="206">
        <f>SUM(C11:C12)</f>
        <v>40</v>
      </c>
      <c r="D10" s="183"/>
      <c r="E10" s="182"/>
      <c r="F10" s="184"/>
      <c r="G10" s="183"/>
    </row>
    <row r="11" spans="1:7" ht="15.75">
      <c r="A11" s="52">
        <v>1</v>
      </c>
      <c r="B11" s="89" t="s">
        <v>332</v>
      </c>
      <c r="C11" s="18">
        <v>30</v>
      </c>
      <c r="D11" s="52" t="s">
        <v>44</v>
      </c>
      <c r="E11" s="19" t="s">
        <v>2</v>
      </c>
      <c r="F11" s="54" t="s">
        <v>169</v>
      </c>
      <c r="G11" s="52"/>
    </row>
    <row r="12" spans="1:7" ht="15.75">
      <c r="A12" s="52">
        <v>2</v>
      </c>
      <c r="B12" s="89" t="s">
        <v>331</v>
      </c>
      <c r="C12" s="18">
        <v>10</v>
      </c>
      <c r="D12" s="52" t="s">
        <v>44</v>
      </c>
      <c r="E12" s="19" t="s">
        <v>7</v>
      </c>
      <c r="F12" s="54" t="s">
        <v>169</v>
      </c>
      <c r="G12" s="52"/>
    </row>
    <row r="13" spans="1:7" ht="15.75">
      <c r="A13" s="188" t="s">
        <v>222</v>
      </c>
      <c r="B13" s="96" t="s">
        <v>239</v>
      </c>
      <c r="C13" s="206">
        <f>C14</f>
        <v>5</v>
      </c>
      <c r="D13" s="183"/>
      <c r="E13" s="182"/>
      <c r="F13" s="184"/>
      <c r="G13" s="183"/>
    </row>
    <row r="14" spans="1:7" ht="15.75">
      <c r="A14" s="52">
        <v>1</v>
      </c>
      <c r="B14" s="89" t="s">
        <v>264</v>
      </c>
      <c r="C14" s="18">
        <v>5</v>
      </c>
      <c r="D14" s="52" t="s">
        <v>44</v>
      </c>
      <c r="E14" s="19" t="s">
        <v>40</v>
      </c>
      <c r="F14" s="54" t="s">
        <v>169</v>
      </c>
      <c r="G14" s="52"/>
    </row>
    <row r="15" spans="1:7" ht="15.75">
      <c r="A15" s="188" t="s">
        <v>224</v>
      </c>
      <c r="B15" s="96" t="s">
        <v>219</v>
      </c>
      <c r="C15" s="189">
        <f>C16</f>
        <v>0.3</v>
      </c>
      <c r="D15" s="188"/>
      <c r="E15" s="188"/>
      <c r="F15" s="188"/>
      <c r="G15" s="188"/>
    </row>
    <row r="16" spans="1:7" ht="15.75">
      <c r="A16" s="52">
        <v>1</v>
      </c>
      <c r="B16" s="89" t="s">
        <v>1</v>
      </c>
      <c r="C16" s="18">
        <v>0.3</v>
      </c>
      <c r="D16" s="52" t="s">
        <v>44</v>
      </c>
      <c r="E16" s="19" t="s">
        <v>2</v>
      </c>
      <c r="F16" s="54" t="s">
        <v>169</v>
      </c>
      <c r="G16" s="52"/>
    </row>
    <row r="17" spans="1:7" ht="15.75">
      <c r="A17" s="188" t="s">
        <v>226</v>
      </c>
      <c r="B17" s="96" t="s">
        <v>243</v>
      </c>
      <c r="C17" s="206">
        <f>C18+C20</f>
        <v>2</v>
      </c>
      <c r="D17" s="183"/>
      <c r="E17" s="182"/>
      <c r="F17" s="184"/>
      <c r="G17" s="183"/>
    </row>
    <row r="18" spans="1:7" ht="15.75">
      <c r="A18" s="69" t="s">
        <v>535</v>
      </c>
      <c r="B18" s="122" t="s">
        <v>482</v>
      </c>
      <c r="C18" s="203">
        <f>C19</f>
        <v>1</v>
      </c>
      <c r="D18" s="68"/>
      <c r="E18" s="204"/>
      <c r="F18" s="120"/>
      <c r="G18" s="68"/>
    </row>
    <row r="19" spans="1:7" ht="15.75">
      <c r="A19" s="52">
        <v>1</v>
      </c>
      <c r="B19" s="89" t="s">
        <v>59</v>
      </c>
      <c r="C19" s="18">
        <v>1</v>
      </c>
      <c r="D19" s="52" t="s">
        <v>44</v>
      </c>
      <c r="E19" s="19" t="s">
        <v>40</v>
      </c>
      <c r="F19" s="54" t="s">
        <v>169</v>
      </c>
      <c r="G19" s="52"/>
    </row>
    <row r="20" spans="1:7" ht="15.75">
      <c r="A20" s="69" t="s">
        <v>536</v>
      </c>
      <c r="B20" s="122" t="s">
        <v>491</v>
      </c>
      <c r="C20" s="203">
        <f>C21</f>
        <v>1</v>
      </c>
      <c r="D20" s="68"/>
      <c r="E20" s="204"/>
      <c r="F20" s="120"/>
      <c r="G20" s="68"/>
    </row>
    <row r="21" spans="1:7" ht="15.75">
      <c r="A21" s="52">
        <v>1</v>
      </c>
      <c r="B21" s="89" t="s">
        <v>263</v>
      </c>
      <c r="C21" s="18">
        <v>1</v>
      </c>
      <c r="D21" s="52" t="s">
        <v>44</v>
      </c>
      <c r="E21" s="19" t="s">
        <v>457</v>
      </c>
      <c r="F21" s="54" t="s">
        <v>169</v>
      </c>
      <c r="G21" s="52"/>
    </row>
    <row r="22" spans="1:7" ht="15.75">
      <c r="A22" s="188" t="s">
        <v>228</v>
      </c>
      <c r="B22" s="96" t="s">
        <v>254</v>
      </c>
      <c r="C22" s="206">
        <f>C23</f>
        <v>10</v>
      </c>
      <c r="D22" s="207"/>
      <c r="E22" s="185"/>
      <c r="F22" s="207"/>
      <c r="G22" s="183"/>
    </row>
    <row r="23" spans="1:7" ht="15.75">
      <c r="A23" s="52">
        <v>1</v>
      </c>
      <c r="B23" s="89" t="s">
        <v>215</v>
      </c>
      <c r="C23" s="18">
        <v>10</v>
      </c>
      <c r="D23" s="52" t="s">
        <v>44</v>
      </c>
      <c r="E23" s="19" t="s">
        <v>2</v>
      </c>
      <c r="F23" s="54" t="s">
        <v>169</v>
      </c>
      <c r="G23" s="52"/>
    </row>
    <row r="24" spans="1:7" ht="15.75">
      <c r="A24" s="188" t="s">
        <v>268</v>
      </c>
      <c r="B24" s="96" t="s">
        <v>227</v>
      </c>
      <c r="C24" s="206">
        <f>C25+C33</f>
        <v>8.6</v>
      </c>
      <c r="D24" s="183"/>
      <c r="E24" s="182"/>
      <c r="F24" s="184"/>
      <c r="G24" s="183"/>
    </row>
    <row r="25" spans="1:7" ht="15.75">
      <c r="A25" s="69" t="s">
        <v>535</v>
      </c>
      <c r="B25" s="122" t="s">
        <v>482</v>
      </c>
      <c r="C25" s="203">
        <f>SUM(C26:C32)</f>
        <v>5</v>
      </c>
      <c r="D25" s="68"/>
      <c r="E25" s="204"/>
      <c r="F25" s="120"/>
      <c r="G25" s="68"/>
    </row>
    <row r="26" spans="1:7" ht="15.75">
      <c r="A26" s="52">
        <v>1</v>
      </c>
      <c r="B26" s="89" t="s">
        <v>45</v>
      </c>
      <c r="C26" s="18">
        <v>1.2</v>
      </c>
      <c r="D26" s="52" t="s">
        <v>297</v>
      </c>
      <c r="E26" s="19" t="s">
        <v>2</v>
      </c>
      <c r="F26" s="54"/>
      <c r="G26" s="52" t="s">
        <v>448</v>
      </c>
    </row>
    <row r="27" spans="1:7" ht="30">
      <c r="A27" s="52">
        <v>2</v>
      </c>
      <c r="B27" s="89" t="s">
        <v>258</v>
      </c>
      <c r="C27" s="18">
        <v>0.5</v>
      </c>
      <c r="D27" s="52" t="s">
        <v>44</v>
      </c>
      <c r="E27" s="19" t="s">
        <v>2</v>
      </c>
      <c r="F27" s="54" t="s">
        <v>169</v>
      </c>
      <c r="G27" s="52"/>
    </row>
    <row r="28" spans="1:7" ht="15.75">
      <c r="A28" s="52">
        <v>3</v>
      </c>
      <c r="B28" s="89" t="s">
        <v>47</v>
      </c>
      <c r="C28" s="18">
        <v>0.8</v>
      </c>
      <c r="D28" s="52" t="s">
        <v>44</v>
      </c>
      <c r="E28" s="19" t="s">
        <v>2</v>
      </c>
      <c r="F28" s="54" t="s">
        <v>169</v>
      </c>
      <c r="G28" s="52"/>
    </row>
    <row r="29" spans="1:7" ht="15.75">
      <c r="A29" s="52">
        <v>4</v>
      </c>
      <c r="B29" s="89" t="s">
        <v>259</v>
      </c>
      <c r="C29" s="18">
        <v>0.5</v>
      </c>
      <c r="D29" s="52" t="s">
        <v>44</v>
      </c>
      <c r="E29" s="19" t="s">
        <v>2</v>
      </c>
      <c r="F29" s="54" t="s">
        <v>169</v>
      </c>
      <c r="G29" s="52" t="s">
        <v>448</v>
      </c>
    </row>
    <row r="30" spans="1:7" ht="15.75">
      <c r="A30" s="52">
        <v>5</v>
      </c>
      <c r="B30" s="89" t="s">
        <v>48</v>
      </c>
      <c r="C30" s="18">
        <v>0.6</v>
      </c>
      <c r="D30" s="52" t="s">
        <v>44</v>
      </c>
      <c r="E30" s="19" t="s">
        <v>2</v>
      </c>
      <c r="F30" s="54" t="s">
        <v>169</v>
      </c>
      <c r="G30" s="52" t="s">
        <v>448</v>
      </c>
    </row>
    <row r="31" spans="1:7" ht="15.75">
      <c r="A31" s="52">
        <v>6</v>
      </c>
      <c r="B31" s="89" t="s">
        <v>260</v>
      </c>
      <c r="C31" s="18">
        <v>0.4</v>
      </c>
      <c r="D31" s="52" t="s">
        <v>44</v>
      </c>
      <c r="E31" s="19" t="s">
        <v>2</v>
      </c>
      <c r="F31" s="54" t="s">
        <v>169</v>
      </c>
      <c r="G31" s="52" t="s">
        <v>448</v>
      </c>
    </row>
    <row r="32" spans="1:7" ht="15.75">
      <c r="A32" s="52">
        <v>7</v>
      </c>
      <c r="B32" s="89" t="s">
        <v>460</v>
      </c>
      <c r="C32" s="18">
        <v>1</v>
      </c>
      <c r="D32" s="52" t="s">
        <v>306</v>
      </c>
      <c r="E32" s="19" t="s">
        <v>2</v>
      </c>
      <c r="F32" s="54" t="s">
        <v>169</v>
      </c>
      <c r="G32" s="52" t="s">
        <v>448</v>
      </c>
    </row>
    <row r="33" spans="1:7" ht="15.75">
      <c r="A33" s="69" t="s">
        <v>536</v>
      </c>
      <c r="B33" s="122" t="s">
        <v>491</v>
      </c>
      <c r="C33" s="70">
        <f>SUM(C34:C36)</f>
        <v>3.6</v>
      </c>
      <c r="D33" s="69"/>
      <c r="E33" s="69"/>
      <c r="F33" s="69"/>
      <c r="G33" s="69"/>
    </row>
    <row r="34" spans="1:7" ht="15.75">
      <c r="A34" s="19">
        <v>1</v>
      </c>
      <c r="B34" s="89" t="s">
        <v>49</v>
      </c>
      <c r="C34" s="18">
        <v>0.5</v>
      </c>
      <c r="D34" s="52" t="s">
        <v>295</v>
      </c>
      <c r="E34" s="19" t="s">
        <v>20</v>
      </c>
      <c r="F34" s="54" t="s">
        <v>169</v>
      </c>
      <c r="G34" s="90"/>
    </row>
    <row r="35" spans="1:7" ht="15.75">
      <c r="A35" s="19">
        <v>2</v>
      </c>
      <c r="B35" s="89" t="s">
        <v>287</v>
      </c>
      <c r="C35" s="18">
        <v>2.5</v>
      </c>
      <c r="D35" s="52" t="s">
        <v>44</v>
      </c>
      <c r="E35" s="19" t="s">
        <v>457</v>
      </c>
      <c r="F35" s="54" t="s">
        <v>169</v>
      </c>
      <c r="G35" s="90"/>
    </row>
    <row r="36" spans="1:7" ht="15.75">
      <c r="A36" s="19">
        <v>3</v>
      </c>
      <c r="B36" s="89" t="s">
        <v>46</v>
      </c>
      <c r="C36" s="18">
        <v>0.6</v>
      </c>
      <c r="D36" s="52" t="s">
        <v>44</v>
      </c>
      <c r="E36" s="19" t="s">
        <v>20</v>
      </c>
      <c r="F36" s="54" t="s">
        <v>169</v>
      </c>
      <c r="G36" s="90"/>
    </row>
    <row r="37" spans="1:7" ht="15.75">
      <c r="A37" s="208" t="s">
        <v>269</v>
      </c>
      <c r="B37" s="96" t="s">
        <v>230</v>
      </c>
      <c r="C37" s="206">
        <f>SUM(C38:C41)</f>
        <v>0.64</v>
      </c>
      <c r="D37" s="183"/>
      <c r="E37" s="182"/>
      <c r="F37" s="184"/>
      <c r="G37" s="183"/>
    </row>
    <row r="38" spans="1:7" ht="15.75">
      <c r="A38" s="19">
        <v>1</v>
      </c>
      <c r="B38" s="89" t="s">
        <v>50</v>
      </c>
      <c r="C38" s="18">
        <v>0.08</v>
      </c>
      <c r="D38" s="52" t="s">
        <v>44</v>
      </c>
      <c r="E38" s="19" t="s">
        <v>2</v>
      </c>
      <c r="F38" s="54" t="s">
        <v>169</v>
      </c>
      <c r="G38" s="52"/>
    </row>
    <row r="39" spans="1:7" ht="15.75">
      <c r="A39" s="19">
        <v>2</v>
      </c>
      <c r="B39" s="89" t="s">
        <v>51</v>
      </c>
      <c r="C39" s="18">
        <v>0.08</v>
      </c>
      <c r="D39" s="52" t="s">
        <v>44</v>
      </c>
      <c r="E39" s="19" t="s">
        <v>2</v>
      </c>
      <c r="F39" s="54" t="s">
        <v>169</v>
      </c>
      <c r="G39" s="52"/>
    </row>
    <row r="40" spans="1:7" ht="15.75">
      <c r="A40" s="19">
        <v>3</v>
      </c>
      <c r="B40" s="89" t="s">
        <v>265</v>
      </c>
      <c r="C40" s="18">
        <v>0.2</v>
      </c>
      <c r="D40" s="52" t="s">
        <v>307</v>
      </c>
      <c r="E40" s="19" t="s">
        <v>2</v>
      </c>
      <c r="F40" s="54" t="s">
        <v>169</v>
      </c>
      <c r="G40" s="52"/>
    </row>
    <row r="41" spans="1:7" ht="15.75">
      <c r="A41" s="19">
        <v>4</v>
      </c>
      <c r="B41" s="89" t="s">
        <v>261</v>
      </c>
      <c r="C41" s="18">
        <v>0.28</v>
      </c>
      <c r="D41" s="52" t="s">
        <v>44</v>
      </c>
      <c r="E41" s="19" t="s">
        <v>7</v>
      </c>
      <c r="F41" s="54" t="s">
        <v>169</v>
      </c>
      <c r="G41" s="52"/>
    </row>
    <row r="42" spans="1:7" ht="15.75">
      <c r="A42" s="188" t="s">
        <v>270</v>
      </c>
      <c r="B42" s="96" t="s">
        <v>238</v>
      </c>
      <c r="C42" s="206">
        <f>C43</f>
        <v>0.08</v>
      </c>
      <c r="D42" s="183"/>
      <c r="E42" s="182"/>
      <c r="F42" s="184"/>
      <c r="G42" s="183"/>
    </row>
    <row r="43" spans="1:7" ht="30">
      <c r="A43" s="52">
        <v>1</v>
      </c>
      <c r="B43" s="89" t="s">
        <v>52</v>
      </c>
      <c r="C43" s="18">
        <v>0.08</v>
      </c>
      <c r="D43" s="52" t="s">
        <v>44</v>
      </c>
      <c r="E43" s="19" t="s">
        <v>40</v>
      </c>
      <c r="F43" s="43" t="s">
        <v>169</v>
      </c>
      <c r="G43" s="52"/>
    </row>
    <row r="44" spans="1:7" ht="15.75">
      <c r="A44" s="188" t="s">
        <v>271</v>
      </c>
      <c r="B44" s="96" t="s">
        <v>233</v>
      </c>
      <c r="C44" s="206">
        <f>C46+C45</f>
        <v>0.2</v>
      </c>
      <c r="D44" s="207"/>
      <c r="E44" s="185"/>
      <c r="F44" s="207"/>
      <c r="G44" s="183"/>
    </row>
    <row r="45" spans="1:7" ht="15.75">
      <c r="A45" s="52">
        <v>1</v>
      </c>
      <c r="B45" s="48" t="s">
        <v>329</v>
      </c>
      <c r="C45" s="18">
        <v>0.1</v>
      </c>
      <c r="D45" s="52" t="s">
        <v>44</v>
      </c>
      <c r="E45" s="19" t="s">
        <v>7</v>
      </c>
      <c r="F45" s="54" t="s">
        <v>169</v>
      </c>
      <c r="G45" s="52"/>
    </row>
    <row r="46" spans="1:7" ht="15.75">
      <c r="A46" s="52">
        <v>2</v>
      </c>
      <c r="B46" s="89" t="s">
        <v>54</v>
      </c>
      <c r="C46" s="18">
        <v>0.1</v>
      </c>
      <c r="D46" s="52" t="s">
        <v>44</v>
      </c>
      <c r="E46" s="19" t="s">
        <v>7</v>
      </c>
      <c r="F46" s="54" t="s">
        <v>169</v>
      </c>
      <c r="G46" s="52"/>
    </row>
    <row r="47" spans="1:7" ht="15.75">
      <c r="A47" s="188" t="s">
        <v>272</v>
      </c>
      <c r="B47" s="96" t="s">
        <v>251</v>
      </c>
      <c r="C47" s="206">
        <f>C48</f>
        <v>1.5</v>
      </c>
      <c r="D47" s="207"/>
      <c r="E47" s="185"/>
      <c r="F47" s="207"/>
      <c r="G47" s="185"/>
    </row>
    <row r="48" spans="1:7" ht="15.75">
      <c r="A48" s="52">
        <v>1</v>
      </c>
      <c r="B48" s="89" t="s">
        <v>537</v>
      </c>
      <c r="C48" s="18">
        <v>1.5</v>
      </c>
      <c r="D48" s="52" t="s">
        <v>44</v>
      </c>
      <c r="E48" s="19" t="s">
        <v>7</v>
      </c>
      <c r="F48" s="54" t="s">
        <v>169</v>
      </c>
      <c r="G48" s="52"/>
    </row>
    <row r="49" spans="1:7" ht="15.75">
      <c r="A49" s="188" t="s">
        <v>273</v>
      </c>
      <c r="B49" s="96" t="s">
        <v>237</v>
      </c>
      <c r="C49" s="206">
        <f>C50</f>
        <v>2</v>
      </c>
      <c r="D49" s="183"/>
      <c r="E49" s="182"/>
      <c r="F49" s="184"/>
      <c r="G49" s="183"/>
    </row>
    <row r="50" spans="1:7" ht="15.75">
      <c r="A50" s="52">
        <v>1</v>
      </c>
      <c r="B50" s="30" t="s">
        <v>267</v>
      </c>
      <c r="C50" s="18">
        <v>2</v>
      </c>
      <c r="D50" s="52" t="s">
        <v>44</v>
      </c>
      <c r="E50" s="19" t="s">
        <v>2</v>
      </c>
      <c r="F50" s="54"/>
      <c r="G50" s="52" t="s">
        <v>448</v>
      </c>
    </row>
    <row r="51" spans="1:7" ht="15.75">
      <c r="A51" s="208" t="s">
        <v>274</v>
      </c>
      <c r="B51" s="96" t="s">
        <v>234</v>
      </c>
      <c r="C51" s="206">
        <f>C52</f>
        <v>7.5</v>
      </c>
      <c r="D51" s="183"/>
      <c r="E51" s="182"/>
      <c r="F51" s="184"/>
      <c r="G51" s="183"/>
    </row>
    <row r="52" spans="1:7" ht="15.75">
      <c r="A52" s="205" t="s">
        <v>535</v>
      </c>
      <c r="B52" s="122" t="s">
        <v>482</v>
      </c>
      <c r="C52" s="203">
        <f>SUM(C53:C54)</f>
        <v>7.5</v>
      </c>
      <c r="D52" s="68"/>
      <c r="E52" s="204"/>
      <c r="F52" s="120"/>
      <c r="G52" s="68"/>
    </row>
    <row r="53" spans="1:7" ht="15.75">
      <c r="A53" s="19">
        <v>1</v>
      </c>
      <c r="B53" s="89" t="s">
        <v>354</v>
      </c>
      <c r="C53" s="18">
        <v>5</v>
      </c>
      <c r="D53" s="52" t="s">
        <v>298</v>
      </c>
      <c r="E53" s="19" t="s">
        <v>2</v>
      </c>
      <c r="F53" s="54"/>
      <c r="G53" s="52"/>
    </row>
    <row r="54" spans="1:7" ht="47.25">
      <c r="A54" s="19">
        <v>2</v>
      </c>
      <c r="B54" s="64" t="s">
        <v>281</v>
      </c>
      <c r="C54" s="18">
        <v>2.5</v>
      </c>
      <c r="D54" s="52" t="s">
        <v>44</v>
      </c>
      <c r="E54" s="19" t="s">
        <v>3</v>
      </c>
      <c r="F54" s="43" t="s">
        <v>169</v>
      </c>
      <c r="G54" s="52"/>
    </row>
    <row r="55" spans="1:7" ht="15.75">
      <c r="A55" s="208" t="s">
        <v>275</v>
      </c>
      <c r="B55" s="96" t="s">
        <v>246</v>
      </c>
      <c r="C55" s="206">
        <f>C56</f>
        <v>0.5</v>
      </c>
      <c r="D55" s="183"/>
      <c r="E55" s="182"/>
      <c r="F55" s="193"/>
      <c r="G55" s="183"/>
    </row>
    <row r="56" spans="1:7" ht="15.75">
      <c r="A56" s="19">
        <v>1</v>
      </c>
      <c r="B56" s="89" t="s">
        <v>262</v>
      </c>
      <c r="C56" s="18">
        <v>0.5</v>
      </c>
      <c r="D56" s="52" t="s">
        <v>44</v>
      </c>
      <c r="E56" s="19" t="s">
        <v>7</v>
      </c>
      <c r="F56" s="54" t="s">
        <v>169</v>
      </c>
      <c r="G56" s="52"/>
    </row>
  </sheetData>
  <sheetProtection/>
  <autoFilter ref="A1:A56"/>
  <mergeCells count="9">
    <mergeCell ref="G5:G6"/>
    <mergeCell ref="A1:G2"/>
    <mergeCell ref="A3:G3"/>
    <mergeCell ref="C5:C6"/>
    <mergeCell ref="F5:F6"/>
    <mergeCell ref="A5:A6"/>
    <mergeCell ref="B5:B6"/>
    <mergeCell ref="D5:D6"/>
    <mergeCell ref="E5:E6"/>
  </mergeCells>
  <printOptions/>
  <pageMargins left="0.25" right="0.25" top="0.25" bottom="0.3" header="0.25" footer="0.3"/>
  <pageSetup horizontalDpi="600" verticalDpi="600" orientation="portrait" paperSize="9" scale="80" r:id="rId1"/>
  <headerFooter>
    <oddFooter>&amp;CPage &amp;P of &amp;N</oddFooter>
  </headerFooter>
</worksheet>
</file>

<file path=xl/worksheets/sheet8.xml><?xml version="1.0" encoding="utf-8"?>
<worksheet xmlns="http://schemas.openxmlformats.org/spreadsheetml/2006/main" xmlns:r="http://schemas.openxmlformats.org/officeDocument/2006/relationships">
  <dimension ref="A1:H50"/>
  <sheetViews>
    <sheetView zoomScale="85" zoomScaleNormal="85" zoomScalePageLayoutView="0" workbookViewId="0" topLeftCell="A19">
      <selection activeCell="E24" sqref="E24"/>
    </sheetView>
  </sheetViews>
  <sheetFormatPr defaultColWidth="9.140625" defaultRowHeight="15"/>
  <cols>
    <col min="1" max="1" width="5.140625" style="21" bestFit="1" customWidth="1"/>
    <col min="2" max="2" width="50.57421875" style="21" customWidth="1"/>
    <col min="3" max="3" width="12.421875" style="39" customWidth="1"/>
    <col min="4" max="4" width="15.140625" style="21" customWidth="1"/>
    <col min="5" max="5" width="13.28125" style="38" customWidth="1"/>
    <col min="6" max="6" width="12.421875" style="21" customWidth="1"/>
    <col min="7" max="7" width="10.8515625" style="21" customWidth="1"/>
    <col min="8" max="16384" width="9.140625" style="21" customWidth="1"/>
  </cols>
  <sheetData>
    <row r="1" spans="1:7" ht="14.25">
      <c r="A1" s="231" t="s">
        <v>174</v>
      </c>
      <c r="B1" s="231"/>
      <c r="C1" s="231"/>
      <c r="D1" s="231"/>
      <c r="E1" s="231"/>
      <c r="F1" s="231"/>
      <c r="G1" s="231"/>
    </row>
    <row r="2" spans="1:7" ht="14.25">
      <c r="A2" s="231"/>
      <c r="B2" s="231"/>
      <c r="C2" s="231"/>
      <c r="D2" s="231"/>
      <c r="E2" s="231"/>
      <c r="F2" s="231"/>
      <c r="G2" s="231"/>
    </row>
    <row r="3" spans="1:7" ht="18.75">
      <c r="A3" s="231" t="s">
        <v>182</v>
      </c>
      <c r="B3" s="231"/>
      <c r="C3" s="231"/>
      <c r="D3" s="231"/>
      <c r="E3" s="231"/>
      <c r="F3" s="231"/>
      <c r="G3" s="231"/>
    </row>
    <row r="5" spans="1:8" ht="45" customHeight="1">
      <c r="A5" s="110" t="s">
        <v>29</v>
      </c>
      <c r="B5" s="110" t="s">
        <v>30</v>
      </c>
      <c r="C5" s="115" t="s">
        <v>507</v>
      </c>
      <c r="D5" s="116" t="s">
        <v>31</v>
      </c>
      <c r="E5" s="116" t="s">
        <v>32</v>
      </c>
      <c r="F5" s="116" t="s">
        <v>165</v>
      </c>
      <c r="G5" s="110" t="s">
        <v>508</v>
      </c>
      <c r="H5" s="50"/>
    </row>
    <row r="6" spans="1:8" ht="15.75">
      <c r="A6" s="146" t="s">
        <v>220</v>
      </c>
      <c r="B6" s="96" t="s">
        <v>241</v>
      </c>
      <c r="C6" s="143">
        <f>C7+C8</f>
        <v>60</v>
      </c>
      <c r="D6" s="209"/>
      <c r="E6" s="210"/>
      <c r="F6" s="209"/>
      <c r="G6" s="125"/>
      <c r="H6" s="50"/>
    </row>
    <row r="7" spans="1:8" ht="15.75">
      <c r="A7" s="11">
        <v>1</v>
      </c>
      <c r="B7" s="7" t="s">
        <v>521</v>
      </c>
      <c r="C7" s="16">
        <v>30</v>
      </c>
      <c r="D7" s="117" t="s">
        <v>41</v>
      </c>
      <c r="E7" s="117" t="s">
        <v>3</v>
      </c>
      <c r="F7" s="117" t="s">
        <v>169</v>
      </c>
      <c r="G7" s="15"/>
      <c r="H7" s="50"/>
    </row>
    <row r="8" spans="1:8" ht="15.75">
      <c r="A8" s="11">
        <v>2</v>
      </c>
      <c r="B8" s="7" t="s">
        <v>25</v>
      </c>
      <c r="C8" s="16">
        <v>30</v>
      </c>
      <c r="D8" s="117" t="s">
        <v>41</v>
      </c>
      <c r="E8" s="117" t="s">
        <v>3</v>
      </c>
      <c r="F8" s="117" t="s">
        <v>169</v>
      </c>
      <c r="G8" s="15"/>
      <c r="H8" s="50"/>
    </row>
    <row r="9" spans="1:7" s="187" customFormat="1" ht="15.75">
      <c r="A9" s="211" t="s">
        <v>221</v>
      </c>
      <c r="B9" s="212" t="s">
        <v>240</v>
      </c>
      <c r="C9" s="143">
        <f>C10</f>
        <v>20</v>
      </c>
      <c r="D9" s="210"/>
      <c r="E9" s="210"/>
      <c r="F9" s="210"/>
      <c r="G9" s="140"/>
    </row>
    <row r="10" spans="1:8" ht="15.75">
      <c r="A10" s="186">
        <v>1</v>
      </c>
      <c r="B10" s="48" t="s">
        <v>520</v>
      </c>
      <c r="C10" s="16">
        <v>20</v>
      </c>
      <c r="D10" s="117" t="s">
        <v>41</v>
      </c>
      <c r="E10" s="117" t="s">
        <v>3</v>
      </c>
      <c r="F10" s="117" t="s">
        <v>169</v>
      </c>
      <c r="G10" s="15"/>
      <c r="H10" s="50"/>
    </row>
    <row r="11" spans="1:8" ht="15.75">
      <c r="A11" s="213" t="s">
        <v>222</v>
      </c>
      <c r="B11" s="96" t="s">
        <v>239</v>
      </c>
      <c r="C11" s="143">
        <f>C12</f>
        <v>5</v>
      </c>
      <c r="D11" s="209"/>
      <c r="E11" s="210"/>
      <c r="F11" s="209"/>
      <c r="G11" s="125"/>
      <c r="H11" s="50"/>
    </row>
    <row r="12" spans="1:8" ht="15.75">
      <c r="A12" s="110">
        <v>1</v>
      </c>
      <c r="B12" s="5" t="s">
        <v>217</v>
      </c>
      <c r="C12" s="16">
        <v>5</v>
      </c>
      <c r="D12" s="117" t="s">
        <v>514</v>
      </c>
      <c r="E12" s="117" t="s">
        <v>3</v>
      </c>
      <c r="F12" s="117" t="s">
        <v>169</v>
      </c>
      <c r="G12" s="15"/>
      <c r="H12" s="50"/>
    </row>
    <row r="13" spans="1:8" ht="15.75">
      <c r="A13" s="146" t="s">
        <v>222</v>
      </c>
      <c r="B13" s="96" t="s">
        <v>219</v>
      </c>
      <c r="C13" s="143">
        <f>C14</f>
        <v>0.1</v>
      </c>
      <c r="D13" s="210"/>
      <c r="E13" s="210"/>
      <c r="F13" s="209"/>
      <c r="G13" s="125"/>
      <c r="H13" s="50"/>
    </row>
    <row r="14" spans="1:8" ht="15.75">
      <c r="A14" s="11">
        <v>1</v>
      </c>
      <c r="B14" s="5" t="s">
        <v>1</v>
      </c>
      <c r="C14" s="16">
        <v>0.1</v>
      </c>
      <c r="D14" s="117" t="s">
        <v>509</v>
      </c>
      <c r="E14" s="117" t="s">
        <v>2</v>
      </c>
      <c r="F14" s="117" t="s">
        <v>169</v>
      </c>
      <c r="G14" s="15"/>
      <c r="H14" s="50"/>
    </row>
    <row r="15" spans="1:8" ht="15.75">
      <c r="A15" s="213" t="s">
        <v>224</v>
      </c>
      <c r="B15" s="96" t="s">
        <v>444</v>
      </c>
      <c r="C15" s="143">
        <f>C16</f>
        <v>8.9</v>
      </c>
      <c r="D15" s="209"/>
      <c r="E15" s="210"/>
      <c r="F15" s="209"/>
      <c r="G15" s="125"/>
      <c r="H15" s="50"/>
    </row>
    <row r="16" spans="1:8" ht="15.75">
      <c r="A16" s="110">
        <v>1</v>
      </c>
      <c r="B16" s="48" t="s">
        <v>333</v>
      </c>
      <c r="C16" s="51">
        <v>8.9</v>
      </c>
      <c r="D16" s="117" t="s">
        <v>41</v>
      </c>
      <c r="E16" s="117" t="s">
        <v>3</v>
      </c>
      <c r="F16" s="117" t="s">
        <v>169</v>
      </c>
      <c r="G16" s="15"/>
      <c r="H16" s="50"/>
    </row>
    <row r="17" spans="1:8" ht="15.75">
      <c r="A17" s="146" t="s">
        <v>226</v>
      </c>
      <c r="B17" s="96" t="s">
        <v>227</v>
      </c>
      <c r="C17" s="143">
        <f>SUM(C18:C23)</f>
        <v>7.5</v>
      </c>
      <c r="D17" s="209"/>
      <c r="E17" s="210"/>
      <c r="F17" s="209"/>
      <c r="G17" s="214"/>
      <c r="H17" s="50"/>
    </row>
    <row r="18" spans="1:8" ht="15.75">
      <c r="A18" s="11">
        <v>1</v>
      </c>
      <c r="B18" s="5" t="s">
        <v>513</v>
      </c>
      <c r="C18" s="16">
        <v>2.5</v>
      </c>
      <c r="D18" s="117" t="s">
        <v>514</v>
      </c>
      <c r="E18" s="117" t="s">
        <v>2</v>
      </c>
      <c r="F18" s="117" t="s">
        <v>169</v>
      </c>
      <c r="G18" s="15"/>
      <c r="H18" s="50"/>
    </row>
    <row r="19" spans="1:8" ht="31.5">
      <c r="A19" s="11">
        <v>2</v>
      </c>
      <c r="B19" s="7" t="s">
        <v>355</v>
      </c>
      <c r="C19" s="16">
        <v>0.5</v>
      </c>
      <c r="D19" s="117" t="s">
        <v>511</v>
      </c>
      <c r="E19" s="117" t="s">
        <v>2</v>
      </c>
      <c r="F19" s="117" t="s">
        <v>169</v>
      </c>
      <c r="G19" s="15"/>
      <c r="H19" s="50"/>
    </row>
    <row r="20" spans="1:8" ht="15.75">
      <c r="A20" s="11">
        <v>3</v>
      </c>
      <c r="B20" s="5" t="s">
        <v>515</v>
      </c>
      <c r="C20" s="16">
        <v>1.3</v>
      </c>
      <c r="D20" s="117" t="s">
        <v>41</v>
      </c>
      <c r="E20" s="117" t="s">
        <v>2</v>
      </c>
      <c r="F20" s="117" t="s">
        <v>169</v>
      </c>
      <c r="G20" s="15"/>
      <c r="H20" s="50"/>
    </row>
    <row r="21" spans="1:8" ht="15.75">
      <c r="A21" s="11">
        <v>4</v>
      </c>
      <c r="B21" s="5" t="s">
        <v>516</v>
      </c>
      <c r="C21" s="16">
        <v>1</v>
      </c>
      <c r="D21" s="117" t="s">
        <v>514</v>
      </c>
      <c r="E21" s="117" t="s">
        <v>2</v>
      </c>
      <c r="F21" s="117" t="s">
        <v>169</v>
      </c>
      <c r="G21" s="15"/>
      <c r="H21" s="50"/>
    </row>
    <row r="22" spans="1:8" ht="31.5">
      <c r="A22" s="11">
        <v>5</v>
      </c>
      <c r="B22" s="5" t="s">
        <v>517</v>
      </c>
      <c r="C22" s="16">
        <v>0.2</v>
      </c>
      <c r="D22" s="117" t="s">
        <v>518</v>
      </c>
      <c r="E22" s="117" t="s">
        <v>2</v>
      </c>
      <c r="F22" s="117" t="s">
        <v>169</v>
      </c>
      <c r="G22" s="15"/>
      <c r="H22" s="50"/>
    </row>
    <row r="23" spans="1:8" ht="31.5">
      <c r="A23" s="11">
        <v>6</v>
      </c>
      <c r="B23" s="5" t="s">
        <v>519</v>
      </c>
      <c r="C23" s="16">
        <v>2</v>
      </c>
      <c r="D23" s="117" t="s">
        <v>41</v>
      </c>
      <c r="E23" s="117" t="s">
        <v>3</v>
      </c>
      <c r="F23" s="117" t="s">
        <v>169</v>
      </c>
      <c r="G23" s="15"/>
      <c r="H23" s="50"/>
    </row>
    <row r="24" spans="1:8" ht="15.75">
      <c r="A24" s="146" t="s">
        <v>228</v>
      </c>
      <c r="B24" s="96" t="s">
        <v>237</v>
      </c>
      <c r="C24" s="143">
        <f>C25</f>
        <v>2.5</v>
      </c>
      <c r="D24" s="209"/>
      <c r="E24" s="210"/>
      <c r="F24" s="209"/>
      <c r="G24" s="125"/>
      <c r="H24" s="50"/>
    </row>
    <row r="25" spans="1:8" ht="15.75">
      <c r="A25" s="11">
        <v>1</v>
      </c>
      <c r="B25" s="5" t="s">
        <v>216</v>
      </c>
      <c r="C25" s="16">
        <v>2.5</v>
      </c>
      <c r="D25" s="117" t="s">
        <v>511</v>
      </c>
      <c r="E25" s="117" t="s">
        <v>3</v>
      </c>
      <c r="F25" s="117" t="s">
        <v>169</v>
      </c>
      <c r="G25" s="15"/>
      <c r="H25" s="50"/>
    </row>
    <row r="26" spans="1:8" ht="15.75">
      <c r="A26" s="146" t="s">
        <v>268</v>
      </c>
      <c r="B26" s="96" t="s">
        <v>234</v>
      </c>
      <c r="C26" s="143">
        <f>SUM(C27:C30)</f>
        <v>8.030000000000001</v>
      </c>
      <c r="D26" s="209"/>
      <c r="E26" s="210"/>
      <c r="F26" s="209"/>
      <c r="G26" s="125"/>
      <c r="H26" s="50"/>
    </row>
    <row r="27" spans="1:8" ht="15.75">
      <c r="A27" s="11">
        <v>1</v>
      </c>
      <c r="B27" s="30" t="s">
        <v>510</v>
      </c>
      <c r="C27" s="16">
        <v>1</v>
      </c>
      <c r="D27" s="117" t="s">
        <v>41</v>
      </c>
      <c r="E27" s="117" t="s">
        <v>3</v>
      </c>
      <c r="F27" s="117" t="s">
        <v>169</v>
      </c>
      <c r="G27" s="15"/>
      <c r="H27" s="50"/>
    </row>
    <row r="28" spans="1:8" ht="15.75">
      <c r="A28" s="11">
        <v>2</v>
      </c>
      <c r="B28" s="30" t="s">
        <v>282</v>
      </c>
      <c r="C28" s="16">
        <v>5</v>
      </c>
      <c r="D28" s="117" t="s">
        <v>511</v>
      </c>
      <c r="E28" s="117" t="s">
        <v>20</v>
      </c>
      <c r="F28" s="117" t="s">
        <v>169</v>
      </c>
      <c r="G28" s="15"/>
      <c r="H28" s="50"/>
    </row>
    <row r="29" spans="1:8" ht="15.75">
      <c r="A29" s="11">
        <v>3</v>
      </c>
      <c r="B29" s="64" t="s">
        <v>542</v>
      </c>
      <c r="C29" s="16">
        <v>0.53</v>
      </c>
      <c r="D29" s="117" t="s">
        <v>41</v>
      </c>
      <c r="E29" s="117" t="s">
        <v>2</v>
      </c>
      <c r="F29" s="117" t="s">
        <v>544</v>
      </c>
      <c r="G29" s="15"/>
      <c r="H29" s="50"/>
    </row>
    <row r="30" spans="1:8" ht="45">
      <c r="A30" s="11">
        <v>4</v>
      </c>
      <c r="B30" s="30" t="s">
        <v>512</v>
      </c>
      <c r="C30" s="16">
        <v>1.5</v>
      </c>
      <c r="D30" s="117" t="s">
        <v>41</v>
      </c>
      <c r="E30" s="117" t="s">
        <v>3</v>
      </c>
      <c r="F30" s="117" t="s">
        <v>169</v>
      </c>
      <c r="G30" s="15"/>
      <c r="H30" s="50"/>
    </row>
    <row r="31" spans="1:8" ht="15.75">
      <c r="A31" s="146" t="s">
        <v>269</v>
      </c>
      <c r="B31" s="212" t="s">
        <v>246</v>
      </c>
      <c r="C31" s="143">
        <f>SUM(C32)</f>
        <v>0.15</v>
      </c>
      <c r="D31" s="209"/>
      <c r="E31" s="209"/>
      <c r="F31" s="209"/>
      <c r="G31" s="125"/>
      <c r="H31" s="50"/>
    </row>
    <row r="32" spans="1:8" ht="15.75">
      <c r="A32" s="11">
        <v>1</v>
      </c>
      <c r="B32" s="7" t="s">
        <v>211</v>
      </c>
      <c r="C32" s="16">
        <v>0.15</v>
      </c>
      <c r="D32" s="117" t="s">
        <v>41</v>
      </c>
      <c r="E32" s="117" t="s">
        <v>3</v>
      </c>
      <c r="F32" s="117" t="s">
        <v>169</v>
      </c>
      <c r="G32" s="15"/>
      <c r="H32" s="50"/>
    </row>
    <row r="33" spans="3:8" ht="15.75" customHeight="1">
      <c r="C33" s="21"/>
      <c r="E33" s="21"/>
      <c r="H33" s="50"/>
    </row>
    <row r="34" spans="3:8" ht="14.25">
      <c r="C34" s="21"/>
      <c r="E34" s="21"/>
      <c r="H34" s="50"/>
    </row>
    <row r="35" spans="3:8" ht="14.25">
      <c r="C35" s="21"/>
      <c r="E35" s="21"/>
      <c r="H35" s="50"/>
    </row>
    <row r="36" spans="3:8" ht="14.25">
      <c r="C36" s="21"/>
      <c r="E36" s="21"/>
      <c r="H36" s="50"/>
    </row>
    <row r="37" spans="3:8" ht="14.25">
      <c r="C37" s="21"/>
      <c r="E37" s="21"/>
      <c r="H37" s="50"/>
    </row>
    <row r="38" spans="3:8" ht="14.25">
      <c r="C38" s="21"/>
      <c r="E38" s="21"/>
      <c r="H38" s="50"/>
    </row>
    <row r="39" spans="3:8" ht="14.25">
      <c r="C39" s="21"/>
      <c r="E39" s="21"/>
      <c r="H39" s="50"/>
    </row>
    <row r="40" spans="3:8" ht="14.25">
      <c r="C40" s="21"/>
      <c r="E40" s="21"/>
      <c r="H40" s="50"/>
    </row>
    <row r="41" spans="3:8" ht="14.25">
      <c r="C41" s="21"/>
      <c r="E41" s="21"/>
      <c r="H41" s="50"/>
    </row>
    <row r="42" spans="3:8" ht="14.25">
      <c r="C42" s="21"/>
      <c r="E42" s="21"/>
      <c r="H42" s="50"/>
    </row>
    <row r="43" spans="3:8" ht="14.25">
      <c r="C43" s="21"/>
      <c r="E43" s="21"/>
      <c r="H43" s="50"/>
    </row>
    <row r="44" spans="3:8" ht="14.25">
      <c r="C44" s="21"/>
      <c r="E44" s="21"/>
      <c r="H44" s="50"/>
    </row>
    <row r="45" spans="3:8" ht="14.25">
      <c r="C45" s="21"/>
      <c r="E45" s="21"/>
      <c r="H45" s="50"/>
    </row>
    <row r="46" spans="3:8" ht="14.25">
      <c r="C46" s="21"/>
      <c r="E46" s="21"/>
      <c r="H46" s="50"/>
    </row>
    <row r="47" spans="3:8" ht="14.25">
      <c r="C47" s="21"/>
      <c r="E47" s="21"/>
      <c r="H47" s="50"/>
    </row>
    <row r="48" spans="3:8" ht="16.5" customHeight="1">
      <c r="C48" s="21"/>
      <c r="E48" s="21"/>
      <c r="H48" s="50"/>
    </row>
    <row r="49" spans="3:8" ht="14.25">
      <c r="C49" s="21"/>
      <c r="E49" s="21"/>
      <c r="H49" s="50"/>
    </row>
    <row r="50" spans="3:5" ht="14.25">
      <c r="C50" s="21"/>
      <c r="E50" s="21"/>
    </row>
  </sheetData>
  <sheetProtection/>
  <autoFilter ref="A1:A49"/>
  <mergeCells count="2">
    <mergeCell ref="A1:G2"/>
    <mergeCell ref="A3:G3"/>
  </mergeCells>
  <printOptions/>
  <pageMargins left="0.25" right="0.25" top="0" bottom="0.3" header="0" footer="0.3"/>
  <pageSetup horizontalDpi="600" verticalDpi="600" orientation="portrait" paperSize="9" scale="80" r:id="rId1"/>
  <headerFooter>
    <oddFooter>&amp;CPage &amp;P of &amp;N</oddFooter>
  </headerFooter>
</worksheet>
</file>

<file path=xl/worksheets/sheet9.xml><?xml version="1.0" encoding="utf-8"?>
<worksheet xmlns="http://schemas.openxmlformats.org/spreadsheetml/2006/main" xmlns:r="http://schemas.openxmlformats.org/officeDocument/2006/relationships">
  <dimension ref="A1:G52"/>
  <sheetViews>
    <sheetView zoomScale="85" zoomScaleNormal="85" zoomScalePageLayoutView="0" workbookViewId="0" topLeftCell="A37">
      <selection activeCell="I18" sqref="I18"/>
    </sheetView>
  </sheetViews>
  <sheetFormatPr defaultColWidth="9.140625" defaultRowHeight="15"/>
  <cols>
    <col min="1" max="1" width="4.8515625" style="168" customWidth="1"/>
    <col min="2" max="2" width="44.421875" style="37" customWidth="1"/>
    <col min="3" max="3" width="15.8515625" style="169" customWidth="1"/>
    <col min="4" max="4" width="15.8515625" style="170" customWidth="1"/>
    <col min="5" max="5" width="13.421875" style="170" customWidth="1"/>
    <col min="6" max="6" width="13.28125" style="170" customWidth="1"/>
    <col min="7" max="7" width="10.140625" style="171" customWidth="1"/>
    <col min="8" max="8" width="14.28125" style="37" customWidth="1"/>
    <col min="9" max="16384" width="9.140625" style="37" customWidth="1"/>
  </cols>
  <sheetData>
    <row r="1" spans="1:7" ht="14.25">
      <c r="A1" s="239" t="s">
        <v>174</v>
      </c>
      <c r="B1" s="239"/>
      <c r="C1" s="239"/>
      <c r="D1" s="239"/>
      <c r="E1" s="239"/>
      <c r="F1" s="239"/>
      <c r="G1" s="239"/>
    </row>
    <row r="2" spans="1:7" ht="14.25">
      <c r="A2" s="239"/>
      <c r="B2" s="239"/>
      <c r="C2" s="239"/>
      <c r="D2" s="239"/>
      <c r="E2" s="239"/>
      <c r="F2" s="239"/>
      <c r="G2" s="239"/>
    </row>
    <row r="3" spans="1:7" ht="18.75">
      <c r="A3" s="239" t="s">
        <v>183</v>
      </c>
      <c r="B3" s="239"/>
      <c r="C3" s="239"/>
      <c r="D3" s="239"/>
      <c r="E3" s="239"/>
      <c r="F3" s="239"/>
      <c r="G3" s="239"/>
    </row>
    <row r="5" spans="1:7" ht="14.25">
      <c r="A5" s="235" t="s">
        <v>29</v>
      </c>
      <c r="B5" s="235" t="s">
        <v>30</v>
      </c>
      <c r="C5" s="234" t="s">
        <v>349</v>
      </c>
      <c r="D5" s="235" t="s">
        <v>31</v>
      </c>
      <c r="E5" s="235" t="s">
        <v>32</v>
      </c>
      <c r="F5" s="235" t="s">
        <v>165</v>
      </c>
      <c r="G5" s="235" t="s">
        <v>33</v>
      </c>
    </row>
    <row r="6" spans="1:7" ht="14.25">
      <c r="A6" s="235"/>
      <c r="B6" s="235"/>
      <c r="C6" s="234"/>
      <c r="D6" s="235"/>
      <c r="E6" s="235"/>
      <c r="F6" s="235"/>
      <c r="G6" s="235"/>
    </row>
    <row r="7" spans="1:7" ht="15.75">
      <c r="A7" s="215" t="s">
        <v>220</v>
      </c>
      <c r="B7" s="96" t="s">
        <v>241</v>
      </c>
      <c r="C7" s="216">
        <f>SUM(C8:C9)</f>
        <v>25</v>
      </c>
      <c r="D7" s="217"/>
      <c r="E7" s="217"/>
      <c r="F7" s="183"/>
      <c r="G7" s="218"/>
    </row>
    <row r="8" spans="1:7" ht="15.75">
      <c r="A8" s="173">
        <v>1</v>
      </c>
      <c r="B8" s="20" t="s">
        <v>24</v>
      </c>
      <c r="C8" s="174">
        <v>15</v>
      </c>
      <c r="D8" s="172" t="s">
        <v>4</v>
      </c>
      <c r="E8" s="172" t="s">
        <v>2</v>
      </c>
      <c r="F8" s="52" t="s">
        <v>486</v>
      </c>
      <c r="G8" s="165"/>
    </row>
    <row r="9" spans="1:7" ht="15.75">
      <c r="A9" s="173">
        <v>2</v>
      </c>
      <c r="B9" s="20" t="s">
        <v>25</v>
      </c>
      <c r="C9" s="174">
        <v>10</v>
      </c>
      <c r="D9" s="172" t="s">
        <v>4</v>
      </c>
      <c r="E9" s="172" t="s">
        <v>2</v>
      </c>
      <c r="F9" s="52" t="s">
        <v>486</v>
      </c>
      <c r="G9" s="165"/>
    </row>
    <row r="10" spans="1:7" ht="15.75">
      <c r="A10" s="215" t="s">
        <v>221</v>
      </c>
      <c r="B10" s="96" t="s">
        <v>240</v>
      </c>
      <c r="C10" s="216">
        <f>SUM(C11:C12)</f>
        <v>35</v>
      </c>
      <c r="D10" s="217"/>
      <c r="E10" s="217"/>
      <c r="F10" s="183"/>
      <c r="G10" s="218"/>
    </row>
    <row r="11" spans="1:7" ht="15.75">
      <c r="A11" s="173">
        <v>1</v>
      </c>
      <c r="B11" s="20" t="s">
        <v>23</v>
      </c>
      <c r="C11" s="174">
        <v>30</v>
      </c>
      <c r="D11" s="172" t="s">
        <v>4</v>
      </c>
      <c r="E11" s="172" t="s">
        <v>2</v>
      </c>
      <c r="F11" s="52" t="s">
        <v>486</v>
      </c>
      <c r="G11" s="165"/>
    </row>
    <row r="12" spans="1:7" ht="15.75">
      <c r="A12" s="173">
        <v>2</v>
      </c>
      <c r="B12" s="20" t="s">
        <v>26</v>
      </c>
      <c r="C12" s="174">
        <v>5</v>
      </c>
      <c r="D12" s="172" t="s">
        <v>4</v>
      </c>
      <c r="E12" s="172" t="s">
        <v>3</v>
      </c>
      <c r="F12" s="52" t="s">
        <v>169</v>
      </c>
      <c r="G12" s="165"/>
    </row>
    <row r="13" spans="1:7" ht="15.75">
      <c r="A13" s="215" t="s">
        <v>222</v>
      </c>
      <c r="B13" s="96" t="s">
        <v>239</v>
      </c>
      <c r="C13" s="216">
        <f>SUM(C14:C14)</f>
        <v>12.6</v>
      </c>
      <c r="D13" s="217"/>
      <c r="E13" s="217"/>
      <c r="F13" s="183"/>
      <c r="G13" s="218"/>
    </row>
    <row r="14" spans="1:7" ht="15.75">
      <c r="A14" s="173">
        <v>1</v>
      </c>
      <c r="B14" s="20" t="s">
        <v>362</v>
      </c>
      <c r="C14" s="174">
        <v>12.6</v>
      </c>
      <c r="D14" s="172" t="s">
        <v>4</v>
      </c>
      <c r="E14" s="172" t="s">
        <v>3</v>
      </c>
      <c r="F14" s="52" t="s">
        <v>169</v>
      </c>
      <c r="G14" s="165"/>
    </row>
    <row r="15" spans="1:7" ht="15.75">
      <c r="A15" s="140" t="s">
        <v>224</v>
      </c>
      <c r="B15" s="96" t="s">
        <v>219</v>
      </c>
      <c r="C15" s="143">
        <f>C16</f>
        <v>0.2</v>
      </c>
      <c r="D15" s="219"/>
      <c r="E15" s="140"/>
      <c r="F15" s="140"/>
      <c r="G15" s="140"/>
    </row>
    <row r="16" spans="1:7" ht="15.75">
      <c r="A16" s="165" t="s">
        <v>0</v>
      </c>
      <c r="B16" s="42" t="s">
        <v>1</v>
      </c>
      <c r="C16" s="166">
        <v>0.2</v>
      </c>
      <c r="D16" s="167" t="s">
        <v>4</v>
      </c>
      <c r="E16" s="167" t="s">
        <v>2</v>
      </c>
      <c r="F16" s="15" t="s">
        <v>169</v>
      </c>
      <c r="G16" s="109"/>
    </row>
    <row r="17" spans="1:7" ht="15.75">
      <c r="A17" s="215" t="s">
        <v>226</v>
      </c>
      <c r="B17" s="96" t="s">
        <v>253</v>
      </c>
      <c r="C17" s="216">
        <f>C18</f>
        <v>60</v>
      </c>
      <c r="D17" s="217"/>
      <c r="E17" s="217"/>
      <c r="F17" s="183"/>
      <c r="G17" s="218"/>
    </row>
    <row r="18" spans="1:7" ht="15">
      <c r="A18" s="173">
        <v>1</v>
      </c>
      <c r="B18" s="20" t="s">
        <v>256</v>
      </c>
      <c r="C18" s="174">
        <v>60</v>
      </c>
      <c r="D18" s="172" t="s">
        <v>4</v>
      </c>
      <c r="E18" s="172" t="s">
        <v>3</v>
      </c>
      <c r="F18" s="172" t="s">
        <v>169</v>
      </c>
      <c r="G18" s="165"/>
    </row>
    <row r="19" spans="1:7" ht="15.75">
      <c r="A19" s="220" t="s">
        <v>228</v>
      </c>
      <c r="B19" s="96" t="s">
        <v>227</v>
      </c>
      <c r="C19" s="221">
        <f>C20+C28</f>
        <v>9.149999999999999</v>
      </c>
      <c r="D19" s="219"/>
      <c r="E19" s="219"/>
      <c r="F19" s="125"/>
      <c r="G19" s="218"/>
    </row>
    <row r="20" spans="1:7" ht="15.75">
      <c r="A20" s="225" t="s">
        <v>535</v>
      </c>
      <c r="B20" s="122" t="s">
        <v>490</v>
      </c>
      <c r="C20" s="178">
        <f>SUM(C21:C27)</f>
        <v>5.35</v>
      </c>
      <c r="D20" s="179"/>
      <c r="E20" s="179"/>
      <c r="F20" s="138"/>
      <c r="G20" s="226"/>
    </row>
    <row r="21" spans="1:7" ht="30">
      <c r="A21" s="165">
        <v>1</v>
      </c>
      <c r="B21" s="42" t="s">
        <v>9</v>
      </c>
      <c r="C21" s="166">
        <v>0.5</v>
      </c>
      <c r="D21" s="167" t="s">
        <v>4</v>
      </c>
      <c r="E21" s="167" t="s">
        <v>2</v>
      </c>
      <c r="F21" s="15" t="s">
        <v>169</v>
      </c>
      <c r="G21" s="165" t="s">
        <v>448</v>
      </c>
    </row>
    <row r="22" spans="1:7" ht="15.75">
      <c r="A22" s="165">
        <v>2</v>
      </c>
      <c r="B22" s="42" t="s">
        <v>16</v>
      </c>
      <c r="C22" s="166">
        <v>0.15</v>
      </c>
      <c r="D22" s="167" t="s">
        <v>4</v>
      </c>
      <c r="E22" s="167" t="s">
        <v>2</v>
      </c>
      <c r="F22" s="15" t="s">
        <v>169</v>
      </c>
      <c r="G22" s="165" t="s">
        <v>455</v>
      </c>
    </row>
    <row r="23" spans="1:7" ht="15.75">
      <c r="A23" s="165">
        <v>3</v>
      </c>
      <c r="B23" s="42" t="s">
        <v>28</v>
      </c>
      <c r="C23" s="166">
        <v>0.6</v>
      </c>
      <c r="D23" s="167" t="s">
        <v>290</v>
      </c>
      <c r="E23" s="167" t="s">
        <v>2</v>
      </c>
      <c r="F23" s="15" t="s">
        <v>169</v>
      </c>
      <c r="G23" s="165"/>
    </row>
    <row r="24" spans="1:7" ht="30">
      <c r="A24" s="165">
        <v>4</v>
      </c>
      <c r="B24" s="42" t="s">
        <v>8</v>
      </c>
      <c r="C24" s="166">
        <v>1.5</v>
      </c>
      <c r="D24" s="167" t="s">
        <v>4</v>
      </c>
      <c r="E24" s="167" t="s">
        <v>2</v>
      </c>
      <c r="F24" s="15" t="s">
        <v>169</v>
      </c>
      <c r="G24" s="165" t="s">
        <v>448</v>
      </c>
    </row>
    <row r="25" spans="1:7" ht="15.75">
      <c r="A25" s="165">
        <v>5</v>
      </c>
      <c r="B25" s="42" t="s">
        <v>12</v>
      </c>
      <c r="C25" s="166">
        <v>1</v>
      </c>
      <c r="D25" s="167" t="s">
        <v>4</v>
      </c>
      <c r="E25" s="167" t="s">
        <v>3</v>
      </c>
      <c r="F25" s="15" t="s">
        <v>169</v>
      </c>
      <c r="G25" s="165"/>
    </row>
    <row r="26" spans="1:7" ht="30">
      <c r="A26" s="165">
        <v>6</v>
      </c>
      <c r="B26" s="42" t="s">
        <v>14</v>
      </c>
      <c r="C26" s="166">
        <v>0.5</v>
      </c>
      <c r="D26" s="167" t="s">
        <v>4</v>
      </c>
      <c r="E26" s="167" t="s">
        <v>2</v>
      </c>
      <c r="F26" s="15" t="s">
        <v>169</v>
      </c>
      <c r="G26" s="165" t="s">
        <v>448</v>
      </c>
    </row>
    <row r="27" spans="1:7" ht="15.75">
      <c r="A27" s="165">
        <v>7</v>
      </c>
      <c r="B27" s="42" t="s">
        <v>459</v>
      </c>
      <c r="C27" s="166">
        <v>1.1</v>
      </c>
      <c r="D27" s="167" t="s">
        <v>212</v>
      </c>
      <c r="E27" s="167" t="s">
        <v>2</v>
      </c>
      <c r="F27" s="15" t="s">
        <v>169</v>
      </c>
      <c r="G27" s="165"/>
    </row>
    <row r="28" spans="1:7" ht="15.75">
      <c r="A28" s="69" t="s">
        <v>536</v>
      </c>
      <c r="B28" s="122" t="s">
        <v>481</v>
      </c>
      <c r="C28" s="70">
        <f>SUM(C29:C32)</f>
        <v>3.8</v>
      </c>
      <c r="D28" s="69"/>
      <c r="E28" s="69"/>
      <c r="F28" s="69"/>
      <c r="G28" s="69"/>
    </row>
    <row r="29" spans="1:7" ht="15.75">
      <c r="A29" s="173">
        <v>1</v>
      </c>
      <c r="B29" s="20" t="s">
        <v>485</v>
      </c>
      <c r="C29" s="166">
        <v>1.5</v>
      </c>
      <c r="D29" s="167" t="s">
        <v>308</v>
      </c>
      <c r="E29" s="167" t="s">
        <v>20</v>
      </c>
      <c r="F29" s="15" t="s">
        <v>169</v>
      </c>
      <c r="G29" s="175"/>
    </row>
    <row r="30" spans="1:7" ht="30">
      <c r="A30" s="173">
        <v>2</v>
      </c>
      <c r="B30" s="42" t="s">
        <v>13</v>
      </c>
      <c r="C30" s="166">
        <v>1</v>
      </c>
      <c r="D30" s="167" t="s">
        <v>4</v>
      </c>
      <c r="E30" s="167" t="s">
        <v>20</v>
      </c>
      <c r="F30" s="15" t="s">
        <v>169</v>
      </c>
      <c r="G30" s="175"/>
    </row>
    <row r="31" spans="1:7" ht="15.75">
      <c r="A31" s="173">
        <v>3</v>
      </c>
      <c r="B31" s="42" t="s">
        <v>15</v>
      </c>
      <c r="C31" s="166">
        <v>0.5</v>
      </c>
      <c r="D31" s="167" t="s">
        <v>4</v>
      </c>
      <c r="E31" s="167" t="s">
        <v>20</v>
      </c>
      <c r="F31" s="15" t="s">
        <v>169</v>
      </c>
      <c r="G31" s="175"/>
    </row>
    <row r="32" spans="1:7" ht="15.75">
      <c r="A32" s="173">
        <v>4</v>
      </c>
      <c r="B32" s="42" t="s">
        <v>166</v>
      </c>
      <c r="C32" s="166">
        <v>0.8</v>
      </c>
      <c r="D32" s="167" t="s">
        <v>309</v>
      </c>
      <c r="E32" s="167" t="s">
        <v>20</v>
      </c>
      <c r="F32" s="15" t="s">
        <v>169</v>
      </c>
      <c r="G32" s="175"/>
    </row>
    <row r="33" spans="1:7" ht="15.75">
      <c r="A33" s="215" t="s">
        <v>268</v>
      </c>
      <c r="B33" s="96" t="s">
        <v>230</v>
      </c>
      <c r="C33" s="216">
        <f>SUM(C34:C36)</f>
        <v>1</v>
      </c>
      <c r="D33" s="217"/>
      <c r="E33" s="217"/>
      <c r="F33" s="183"/>
      <c r="G33" s="218"/>
    </row>
    <row r="34" spans="1:7" ht="15.75">
      <c r="A34" s="173">
        <v>1</v>
      </c>
      <c r="B34" s="20" t="s">
        <v>10</v>
      </c>
      <c r="C34" s="174">
        <v>0.5</v>
      </c>
      <c r="D34" s="172" t="s">
        <v>4</v>
      </c>
      <c r="E34" s="172" t="s">
        <v>2</v>
      </c>
      <c r="F34" s="52" t="s">
        <v>169</v>
      </c>
      <c r="G34" s="165"/>
    </row>
    <row r="35" spans="1:7" ht="15.75">
      <c r="A35" s="173">
        <v>2</v>
      </c>
      <c r="B35" s="20" t="s">
        <v>11</v>
      </c>
      <c r="C35" s="174">
        <v>0.3</v>
      </c>
      <c r="D35" s="172" t="s">
        <v>4</v>
      </c>
      <c r="E35" s="172" t="s">
        <v>2</v>
      </c>
      <c r="F35" s="52" t="s">
        <v>169</v>
      </c>
      <c r="G35" s="165"/>
    </row>
    <row r="36" spans="1:7" ht="15.75">
      <c r="A36" s="172">
        <v>3</v>
      </c>
      <c r="B36" s="20" t="s">
        <v>356</v>
      </c>
      <c r="C36" s="174">
        <v>0.2</v>
      </c>
      <c r="D36" s="172" t="s">
        <v>4</v>
      </c>
      <c r="E36" s="172" t="s">
        <v>2</v>
      </c>
      <c r="F36" s="52" t="s">
        <v>169</v>
      </c>
      <c r="G36" s="165"/>
    </row>
    <row r="37" spans="1:7" ht="15.75">
      <c r="A37" s="222" t="s">
        <v>269</v>
      </c>
      <c r="B37" s="96" t="s">
        <v>245</v>
      </c>
      <c r="C37" s="216">
        <f>C38</f>
        <v>1.4</v>
      </c>
      <c r="D37" s="223"/>
      <c r="E37" s="217"/>
      <c r="F37" s="183"/>
      <c r="G37" s="224"/>
    </row>
    <row r="38" spans="1:7" ht="30">
      <c r="A38" s="172">
        <v>1</v>
      </c>
      <c r="B38" s="20" t="s">
        <v>357</v>
      </c>
      <c r="C38" s="174">
        <v>1.4</v>
      </c>
      <c r="D38" s="172" t="s">
        <v>19</v>
      </c>
      <c r="E38" s="172" t="s">
        <v>22</v>
      </c>
      <c r="F38" s="52" t="s">
        <v>169</v>
      </c>
      <c r="G38" s="165"/>
    </row>
    <row r="39" spans="1:7" ht="15.75">
      <c r="A39" s="215" t="s">
        <v>270</v>
      </c>
      <c r="B39" s="96" t="s">
        <v>251</v>
      </c>
      <c r="C39" s="216">
        <f>C40</f>
        <v>0.5</v>
      </c>
      <c r="D39" s="217"/>
      <c r="E39" s="217"/>
      <c r="F39" s="183"/>
      <c r="G39" s="218"/>
    </row>
    <row r="40" spans="1:7" ht="15.75">
      <c r="A40" s="173">
        <v>1</v>
      </c>
      <c r="B40" s="20" t="s">
        <v>21</v>
      </c>
      <c r="C40" s="174">
        <v>0.5</v>
      </c>
      <c r="D40" s="172" t="s">
        <v>4</v>
      </c>
      <c r="E40" s="172" t="s">
        <v>3</v>
      </c>
      <c r="F40" s="52" t="s">
        <v>169</v>
      </c>
      <c r="G40" s="175"/>
    </row>
    <row r="41" spans="1:7" ht="31.5">
      <c r="A41" s="222" t="s">
        <v>271</v>
      </c>
      <c r="B41" s="96" t="s">
        <v>237</v>
      </c>
      <c r="C41" s="216">
        <f>SUM(C42:C45)</f>
        <v>7.5</v>
      </c>
      <c r="D41" s="223"/>
      <c r="E41" s="223"/>
      <c r="F41" s="223"/>
      <c r="G41" s="218"/>
    </row>
    <row r="42" spans="1:7" ht="15.75">
      <c r="A42" s="173">
        <v>1</v>
      </c>
      <c r="B42" s="20" t="s">
        <v>548</v>
      </c>
      <c r="C42" s="174">
        <v>0.5</v>
      </c>
      <c r="D42" s="172" t="s">
        <v>292</v>
      </c>
      <c r="E42" s="172" t="s">
        <v>3</v>
      </c>
      <c r="F42" s="52" t="s">
        <v>169</v>
      </c>
      <c r="G42" s="165"/>
    </row>
    <row r="43" spans="1:7" ht="15.75">
      <c r="A43" s="173">
        <v>2</v>
      </c>
      <c r="B43" s="20" t="s">
        <v>325</v>
      </c>
      <c r="C43" s="174">
        <v>2.5</v>
      </c>
      <c r="D43" s="172" t="s">
        <v>305</v>
      </c>
      <c r="E43" s="172" t="s">
        <v>3</v>
      </c>
      <c r="F43" s="52" t="s">
        <v>169</v>
      </c>
      <c r="G43" s="165"/>
    </row>
    <row r="44" spans="1:7" ht="15.75">
      <c r="A44" s="173">
        <v>3</v>
      </c>
      <c r="B44" s="20" t="s">
        <v>310</v>
      </c>
      <c r="C44" s="174">
        <v>2</v>
      </c>
      <c r="D44" s="172" t="s">
        <v>308</v>
      </c>
      <c r="E44" s="172" t="s">
        <v>3</v>
      </c>
      <c r="F44" s="52" t="s">
        <v>169</v>
      </c>
      <c r="G44" s="165"/>
    </row>
    <row r="45" spans="1:7" ht="15.75">
      <c r="A45" s="173">
        <v>4</v>
      </c>
      <c r="B45" s="20" t="s">
        <v>311</v>
      </c>
      <c r="C45" s="174">
        <v>2.5</v>
      </c>
      <c r="D45" s="172" t="s">
        <v>290</v>
      </c>
      <c r="E45" s="172" t="s">
        <v>3</v>
      </c>
      <c r="F45" s="52" t="s">
        <v>169</v>
      </c>
      <c r="G45" s="165"/>
    </row>
    <row r="46" spans="1:7" ht="15.75">
      <c r="A46" s="220" t="s">
        <v>271</v>
      </c>
      <c r="B46" s="96" t="s">
        <v>234</v>
      </c>
      <c r="C46" s="221">
        <f>C47+C51</f>
        <v>8.2</v>
      </c>
      <c r="D46" s="219"/>
      <c r="E46" s="219"/>
      <c r="F46" s="125"/>
      <c r="G46" s="140"/>
    </row>
    <row r="47" spans="1:7" ht="15.75">
      <c r="A47" s="225" t="s">
        <v>535</v>
      </c>
      <c r="B47" s="122" t="s">
        <v>490</v>
      </c>
      <c r="C47" s="178">
        <f>SUM(C48:C50)</f>
        <v>6.2</v>
      </c>
      <c r="D47" s="179"/>
      <c r="E47" s="179"/>
      <c r="F47" s="138"/>
      <c r="G47" s="71"/>
    </row>
    <row r="48" spans="1:7" ht="15.75">
      <c r="A48" s="165">
        <v>1</v>
      </c>
      <c r="B48" s="42" t="s">
        <v>5</v>
      </c>
      <c r="C48" s="166">
        <v>4</v>
      </c>
      <c r="D48" s="167" t="s">
        <v>290</v>
      </c>
      <c r="E48" s="167" t="s">
        <v>2</v>
      </c>
      <c r="F48" s="15" t="s">
        <v>169</v>
      </c>
      <c r="G48" s="165"/>
    </row>
    <row r="49" spans="1:7" ht="15.75">
      <c r="A49" s="165">
        <v>2</v>
      </c>
      <c r="B49" s="42" t="s">
        <v>543</v>
      </c>
      <c r="C49" s="166">
        <v>0.2</v>
      </c>
      <c r="D49" s="167" t="s">
        <v>4</v>
      </c>
      <c r="E49" s="167" t="s">
        <v>3</v>
      </c>
      <c r="F49" s="15" t="s">
        <v>544</v>
      </c>
      <c r="G49" s="165"/>
    </row>
    <row r="50" spans="1:7" ht="47.25">
      <c r="A50" s="167">
        <v>3</v>
      </c>
      <c r="B50" s="64" t="s">
        <v>281</v>
      </c>
      <c r="C50" s="166">
        <v>2</v>
      </c>
      <c r="D50" s="167" t="s">
        <v>4</v>
      </c>
      <c r="E50" s="167" t="s">
        <v>3</v>
      </c>
      <c r="F50" s="15" t="s">
        <v>169</v>
      </c>
      <c r="G50" s="165"/>
    </row>
    <row r="51" spans="1:7" ht="15.75">
      <c r="A51" s="225" t="s">
        <v>536</v>
      </c>
      <c r="B51" s="122" t="s">
        <v>481</v>
      </c>
      <c r="C51" s="178">
        <f>C52</f>
        <v>2</v>
      </c>
      <c r="D51" s="176"/>
      <c r="E51" s="177"/>
      <c r="F51" s="176"/>
      <c r="G51" s="176"/>
    </row>
    <row r="52" spans="1:7" ht="15.75">
      <c r="A52" s="173">
        <v>1</v>
      </c>
      <c r="B52" s="42" t="s">
        <v>6</v>
      </c>
      <c r="C52" s="166">
        <v>2</v>
      </c>
      <c r="D52" s="167" t="s">
        <v>308</v>
      </c>
      <c r="E52" s="167" t="s">
        <v>20</v>
      </c>
      <c r="F52" s="15" t="s">
        <v>169</v>
      </c>
      <c r="G52" s="175"/>
    </row>
  </sheetData>
  <sheetProtection/>
  <autoFilter ref="A1:A52"/>
  <mergeCells count="9">
    <mergeCell ref="A1:G2"/>
    <mergeCell ref="A3:G3"/>
    <mergeCell ref="C5:C6"/>
    <mergeCell ref="F5:F6"/>
    <mergeCell ref="G5:G6"/>
    <mergeCell ref="A5:A6"/>
    <mergeCell ref="B5:B6"/>
    <mergeCell ref="D5:D6"/>
    <mergeCell ref="E5:E6"/>
  </mergeCells>
  <printOptions/>
  <pageMargins left="0.25" right="0.25" top="0" bottom="0.25" header="0" footer="0.3"/>
  <pageSetup horizontalDpi="600" verticalDpi="600" orientation="portrait" paperSize="9" scale="80"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2022-04-19T01:58:29Z</dcterms:modified>
  <cp:category/>
  <cp:version/>
  <cp:contentType/>
  <cp:contentStatus/>
</cp:coreProperties>
</file>