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8.156.123\Van Phong HDND-UBND\Vuong Thi Thien\NAM 2021\HĐND\HOI NGHI TONG KET\van ban chua chuyen len\"/>
    </mc:Choice>
  </mc:AlternateContent>
  <bookViews>
    <workbookView xWindow="0" yWindow="0" windowWidth="28800" windowHeight="12300" activeTab="1"/>
  </bookViews>
  <sheets>
    <sheet name="tong hop " sheetId="5" r:id="rId1"/>
    <sheet name="Đương tỉnh" sheetId="2" r:id="rId2"/>
    <sheet name="Duong huyen" sheetId="1" r:id="rId3"/>
    <sheet name="Ploai duong huyen" sheetId="3" r:id="rId4"/>
    <sheet name="Đtư đương xã" sheetId="4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C29" i="3" l="1"/>
  <c r="H24" i="3" s="1"/>
  <c r="H26" i="3" s="1"/>
  <c r="C17" i="3" l="1"/>
  <c r="C32" i="3" l="1"/>
  <c r="D30" i="5"/>
  <c r="E30" i="5"/>
  <c r="C30" i="5"/>
  <c r="G87" i="4"/>
  <c r="G13" i="5" s="1"/>
  <c r="G15" i="5" s="1"/>
  <c r="F87" i="4"/>
  <c r="F13" i="5" s="1"/>
  <c r="F15" i="5" s="1"/>
  <c r="E87" i="4"/>
  <c r="E13" i="5" s="1"/>
  <c r="E15" i="5" s="1"/>
  <c r="D15" i="5"/>
  <c r="C15" i="5"/>
  <c r="G29" i="3" l="1"/>
  <c r="I24" i="3"/>
  <c r="D87" i="4"/>
  <c r="C87" i="4"/>
  <c r="C88" i="4" s="1"/>
</calcChain>
</file>

<file path=xl/comments1.xml><?xml version="1.0" encoding="utf-8"?>
<comments xmlns="http://schemas.openxmlformats.org/spreadsheetml/2006/main">
  <authors>
    <author>Windows User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6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5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<sst xmlns="http://schemas.openxmlformats.org/spreadsheetml/2006/main" count="286" uniqueCount="216">
  <si>
    <t>TT</t>
  </si>
  <si>
    <t>Hạng mục</t>
  </si>
  <si>
    <t>Quy mô (km)</t>
  </si>
  <si>
    <t>Giá trị</t>
  </si>
  <si>
    <t>Nguồn vốn</t>
  </si>
  <si>
    <t>Ghi chú</t>
  </si>
  <si>
    <t>Phụ lục 1</t>
  </si>
  <si>
    <t>I</t>
  </si>
  <si>
    <t>Đường</t>
  </si>
  <si>
    <t>II</t>
  </si>
  <si>
    <t>Cầu</t>
  </si>
  <si>
    <t>Phụ lục 2</t>
  </si>
  <si>
    <t>III</t>
  </si>
  <si>
    <t>IV</t>
  </si>
  <si>
    <t>Lũy kế đến 2020</t>
  </si>
  <si>
    <t>Cộng 2016-2020</t>
  </si>
  <si>
    <t>THỐNG KÊ ĐẦU TƯ ĐƯỜNG TỈNH 2016-2020</t>
  </si>
  <si>
    <t>Phụ lục 3</t>
  </si>
  <si>
    <t>Đường cấp 5 MN</t>
  </si>
  <si>
    <t>Đường cấp 4 MN</t>
  </si>
  <si>
    <t>Đường cấp 3 MN</t>
  </si>
  <si>
    <t>Tỷ lệ so với QH</t>
  </si>
  <si>
    <t>Trong đó đường nhựa (km)</t>
  </si>
  <si>
    <t>Tổng cộng</t>
  </si>
  <si>
    <t>Đầu tư cầu 2016-2020</t>
  </si>
  <si>
    <t>Lũy kế cầu đến 2020</t>
  </si>
  <si>
    <t>Năm đầu tư</t>
  </si>
  <si>
    <t>Thượng Quảng</t>
  </si>
  <si>
    <t>Thượng Long</t>
  </si>
  <si>
    <t>Hương Hữu</t>
  </si>
  <si>
    <t>Đường dân sinh</t>
  </si>
  <si>
    <t>Đường sản xuất</t>
  </si>
  <si>
    <t>Xã Hương Xuân</t>
  </si>
  <si>
    <t>Xã Thượng Nhật</t>
  </si>
  <si>
    <t>V</t>
  </si>
  <si>
    <t>VI</t>
  </si>
  <si>
    <t>Xã Thượng Lộ</t>
  </si>
  <si>
    <t>VII</t>
  </si>
  <si>
    <t>Xã Hương Sơn</t>
  </si>
  <si>
    <t>VIII</t>
  </si>
  <si>
    <t>Xã Hương Lộc</t>
  </si>
  <si>
    <t>IX</t>
  </si>
  <si>
    <t>Xã Hương Phú</t>
  </si>
  <si>
    <t>ĐTư đường xã 2016-2020</t>
  </si>
  <si>
    <t>THỐNG KÊ ĐẦU TƯ ĐƯỜNG  XÃ 2016-2020</t>
  </si>
  <si>
    <t>Xã/ công trình</t>
  </si>
  <si>
    <t>Phân đường</t>
  </si>
  <si>
    <t>Nhựa</t>
  </si>
  <si>
    <t>Bê tông</t>
  </si>
  <si>
    <t>cấp phối</t>
  </si>
  <si>
    <t>Giá trị (Trđ)</t>
  </si>
  <si>
    <t>Lũy kế đường xã đến 2020</t>
  </si>
  <si>
    <t>TỔNG HỢP HỆ THỐNG GIAO THÔNG TRÊN ĐỊA BÀN HUYỆN</t>
  </si>
  <si>
    <t>Quy hoạch (km)</t>
  </si>
  <si>
    <t>Đã thực hiện (km)</t>
  </si>
  <si>
    <t>Tổng</t>
  </si>
  <si>
    <t>Đường nhựa</t>
  </si>
  <si>
    <t xml:space="preserve">Tổng </t>
  </si>
  <si>
    <t>Tỷ lệ thực hiện so với QH (%)</t>
  </si>
  <si>
    <t>Tỉnh quản lý</t>
  </si>
  <si>
    <t>Đường quốc gia</t>
  </si>
  <si>
    <t>Đường huyện</t>
  </si>
  <si>
    <t xml:space="preserve">Đường tỉnh </t>
  </si>
  <si>
    <t>Đường xã</t>
  </si>
  <si>
    <t>Đầu tư 2016-2020</t>
  </si>
  <si>
    <t>Trong đó ĐT 2016-2020</t>
  </si>
  <si>
    <t>Phân cấp quản lý</t>
  </si>
  <si>
    <t>Quy hoạch (cái)</t>
  </si>
  <si>
    <t>Đã thực hiện</t>
  </si>
  <si>
    <t>H13-X60</t>
  </si>
  <si>
    <t>&lt;H13-X60</t>
  </si>
  <si>
    <t>Tạm</t>
  </si>
  <si>
    <t>Huyện quản lý</t>
  </si>
  <si>
    <t>Xã quản lý</t>
  </si>
  <si>
    <t>Quốc gia</t>
  </si>
  <si>
    <t>Đường đến keo huyện đội</t>
  </si>
  <si>
    <t>Đường sản xuất thôn 4</t>
  </si>
  <si>
    <t>Đường ông Dù ông Kía</t>
  </si>
  <si>
    <t>Đường sản xuất A Kỳ (GĐ1)</t>
  </si>
  <si>
    <t>Đường thôn 8 đi Thượng Nhật</t>
  </si>
  <si>
    <t>Đường sản xuất A Kỳ (GĐ2)</t>
  </si>
  <si>
    <t>Đường sản xuất A Kỳ (GĐ3)</t>
  </si>
  <si>
    <t>Đường bê tông thôn 2,5</t>
  </si>
  <si>
    <t>Đường khe Biên thôn 6,7</t>
  </si>
  <si>
    <t>Đường bê tông thôn 6</t>
  </si>
  <si>
    <t>Đường Ka Zan thôn Dỗi</t>
  </si>
  <si>
    <t>Đường Ria Hố</t>
  </si>
  <si>
    <t>Đường vào Cha Moong</t>
  </si>
  <si>
    <t>Đường ông Đúc thôn Dỗi</t>
  </si>
  <si>
    <t>Đường Khe dâu</t>
  </si>
  <si>
    <t>Đường khe Pa Za</t>
  </si>
  <si>
    <t>Đường thôn 4, 8</t>
  </si>
  <si>
    <t>Đường sản xuất thôn Dỗi</t>
  </si>
  <si>
    <t>Đường bê tông thôn 1,2</t>
  </si>
  <si>
    <t>Đường thôn 5</t>
  </si>
  <si>
    <t>Đường bê tông thôn 7</t>
  </si>
  <si>
    <t>Đường bê tông thôn 4,7</t>
  </si>
  <si>
    <t>Đường thôn 2</t>
  </si>
  <si>
    <t>Đường Khe Tre Hương Hòa</t>
  </si>
  <si>
    <t>Đường và ngầm Cha Moong</t>
  </si>
  <si>
    <t>Đường đến vùng sản xuất Gđ2</t>
  </si>
  <si>
    <t>Đường sản xuất A2 T7</t>
  </si>
  <si>
    <t>Đương bê tông Ta Rung</t>
  </si>
  <si>
    <t>Đường Cụm 5, thôn 11</t>
  </si>
  <si>
    <t>Nâng cấp đường BT cụm 5</t>
  </si>
  <si>
    <t>Đường trục thôn 10, 11</t>
  </si>
  <si>
    <t>Đường TL 14B đi thôn 8</t>
  </si>
  <si>
    <t xml:space="preserve">Đường trục chính </t>
  </si>
  <si>
    <t>Đường sx Ma Rai (GĐ 2)</t>
  </si>
  <si>
    <t>Đường sx Cha Lai (G Đ 2)</t>
  </si>
  <si>
    <t>Đường sx Thượng Nhật H Hòa</t>
  </si>
  <si>
    <t>Đường thôn 6</t>
  </si>
  <si>
    <t>Nâng cấp đường bê tông thôn3</t>
  </si>
  <si>
    <t>Đường thôn 3</t>
  </si>
  <si>
    <t>Đường sản xuất Khe môn</t>
  </si>
  <si>
    <t xml:space="preserve">Đường dân sinh </t>
  </si>
  <si>
    <t>Đường bê tông khu Hà An</t>
  </si>
  <si>
    <t>Đoạn qua nhà bà Yến</t>
  </si>
  <si>
    <t>Đường thôn Ka Tư</t>
  </si>
  <si>
    <t>X</t>
  </si>
  <si>
    <t>Thị trấn Khe Tre</t>
  </si>
  <si>
    <t>Đường quy hoạch KV1</t>
  </si>
  <si>
    <t>Nâng cấp mở rộng đường KV2</t>
  </si>
  <si>
    <t>Đường Phú Mậu</t>
  </si>
  <si>
    <t>Khe tre Phú Mậu</t>
  </si>
  <si>
    <t>Nội Thị Khe Tre</t>
  </si>
  <si>
    <t>5/3,0</t>
  </si>
  <si>
    <t>Khe Tre Hương Lộc</t>
  </si>
  <si>
    <t>11/7,0</t>
  </si>
  <si>
    <t>11/6,0</t>
  </si>
  <si>
    <t>Khe Tre Thượng Lộ</t>
  </si>
  <si>
    <t>Hương Hòa</t>
  </si>
  <si>
    <t>6/3,5</t>
  </si>
  <si>
    <t>9/6,0</t>
  </si>
  <si>
    <t>Hương Hòa 2</t>
  </si>
  <si>
    <t>4/3,0</t>
  </si>
  <si>
    <t>Hương Sơn</t>
  </si>
  <si>
    <t>Thượng Nhật</t>
  </si>
  <si>
    <t>6,5/3,5</t>
  </si>
  <si>
    <t>Hương Giang</t>
  </si>
  <si>
    <t>6 Cầu</t>
  </si>
  <si>
    <t>19 Cầu</t>
  </si>
  <si>
    <t>Hương Giang- Hương Sơn</t>
  </si>
  <si>
    <t>Cộng</t>
  </si>
  <si>
    <t>Đường Khe Tre Hương Hòa tuyến 2</t>
  </si>
  <si>
    <t>Đường quy hoạch KV1 Khe Tre</t>
  </si>
  <si>
    <t>Đường Ka Zan thôn Dỗi Thượng Lộ</t>
  </si>
  <si>
    <t>Đường dân sinh Ria Hố, thượng Lộ</t>
  </si>
  <si>
    <t>Đường và ngầm Khe Cha Moong</t>
  </si>
  <si>
    <t>Đường đoạn qua nhà bà Yến</t>
  </si>
  <si>
    <t>Nâng cấp mở rộng đường nội thị KV2</t>
  </si>
  <si>
    <t>Đường vào khu sản xuất Cha Moong, Thượng Lộ</t>
  </si>
  <si>
    <t>Đường sản xuất đến keo huyện đội, xã Thượng Quảng</t>
  </si>
  <si>
    <t>Đường sản xuất đến thôn 4,</t>
  </si>
  <si>
    <t>xã Thượng Quảng</t>
  </si>
  <si>
    <t>Đường sản xuất ông Dù ông Kía, thôn 5 xã Thượng Quảng</t>
  </si>
  <si>
    <t>Đường bê tông từ sân bóng đến nhà ông Đúc thôn Dỗi, xã Thượng Lộ</t>
  </si>
  <si>
    <t>Đường bê tông liên thôn 1, 2,</t>
  </si>
  <si>
    <t>xã Hương Hữu</t>
  </si>
  <si>
    <t>Đường liên xã Hương Giang-</t>
  </si>
  <si>
    <t xml:space="preserve">Hương Sơn </t>
  </si>
  <si>
    <t>Đường sản xuất A Kỳ xã Thượng Long (giai đoạn 1)</t>
  </si>
  <si>
    <t>Đường Cầu C9, Hương Hữu</t>
  </si>
  <si>
    <t>Mở rộng đường trục chính trung tâm Thượng Nhật</t>
  </si>
  <si>
    <t>Đường sản xuất Khe Dâu, Thượng Lộ</t>
  </si>
  <si>
    <t>Đường sản xuất Khe Pa Za, Thượng Lộ</t>
  </si>
  <si>
    <t>Đường -Cầu Thôn 6 Thượng Quảng</t>
  </si>
  <si>
    <t>Đường thôn 8 Thượng Long Thượng Nhật</t>
  </si>
  <si>
    <t>Đường sản xuất A kỳ (GĐ 3)</t>
  </si>
  <si>
    <t>Đường dân sinh thôn 2, Hương Hữu</t>
  </si>
  <si>
    <t>Đường thôn 4, 8 Thượng Long</t>
  </si>
  <si>
    <t>Đường khu tái định cư đến vùng sản xuất Hương Sơn (GĐ 2)</t>
  </si>
  <si>
    <t>Đường sản xuất khe Biên thôn 6, 7, Thượng Long</t>
  </si>
  <si>
    <t>Đường giao thông cụm 5 thôn 11 Hương Hòa</t>
  </si>
  <si>
    <t>Đường bê tông thôn 7 Hương Hữu</t>
  </si>
  <si>
    <t>Đường sản xuất A kỳ (GĐ 2)</t>
  </si>
  <si>
    <t>Đường sản xuất thôn 5 Hương Hữu</t>
  </si>
  <si>
    <t>Đường bê tông thôn 2, 5 Thượng Long</t>
  </si>
  <si>
    <t>Đường sản xuất thôn Dỗi Thượng Lộ</t>
  </si>
  <si>
    <t>Đường thôn 6 Thượng Quảng</t>
  </si>
  <si>
    <t>Đường sản xuất Ma Rai (GĐ 2)</t>
  </si>
  <si>
    <t>Đường sản xuất Cha Lai (GĐ 2)</t>
  </si>
  <si>
    <t>Đường sản xuất thôn 3, Hương Lộc</t>
  </si>
  <si>
    <t>Đường liên thôn Ka Tư</t>
  </si>
  <si>
    <t>Nâng cấp mở rộng đường thôn 3  Hương Lộc</t>
  </si>
  <si>
    <t>Nâng cấp đường bê tông cụm 5, thôn 11 Hương Xuân</t>
  </si>
  <si>
    <t>Đường trục thôn 10,11 Hương Xuân</t>
  </si>
  <si>
    <t>Đường cầu khe Môn đến vùng sản xuất thôn 3 Hương Lộc</t>
  </si>
  <si>
    <t>Đường vào khu dân cư TDP 4</t>
  </si>
  <si>
    <t>Đường bê tông dân sinh thôn Ta Rung xã Hương Sơn</t>
  </si>
  <si>
    <t>Đường sản xuất Thượng Nhật đi Hương Hòa</t>
  </si>
  <si>
    <t>Đường sản xuất A2 đến T7, Hương Sơn</t>
  </si>
  <si>
    <t>Đường bê tông thôn 6 Thượng Long</t>
  </si>
  <si>
    <t>Đường bê tông thôn 4,7 Hương Hữu</t>
  </si>
  <si>
    <t>Đường TL 14B đi thôn 8 Hương Hòa</t>
  </si>
  <si>
    <t>Quy mô
 (km)</t>
  </si>
  <si>
    <t>Giá trị
 (nghìn đồng)</t>
  </si>
  <si>
    <t>Năm 2016</t>
  </si>
  <si>
    <t>Năm 2017</t>
  </si>
  <si>
    <t>Năm 2018</t>
  </si>
  <si>
    <t>Năm 2019</t>
  </si>
  <si>
    <t>Năm 2020</t>
  </si>
  <si>
    <t>9/7,0</t>
  </si>
  <si>
    <t xml:space="preserve">9/7,0 </t>
  </si>
  <si>
    <t>Đầu tư đến 2016-2020</t>
  </si>
  <si>
    <t xml:space="preserve">1. Hệ thống đường </t>
  </si>
  <si>
    <t>2. Hệ thống cầu</t>
  </si>
  <si>
    <t>Nền 6m/
 mặt 3,5m</t>
  </si>
  <si>
    <t>Nền 7,5m/
 mặt 5,5m</t>
  </si>
  <si>
    <t>Nền 9m/
mặt 6m</t>
  </si>
  <si>
    <t>Phụ lục 4</t>
  </si>
  <si>
    <t>THỐNG KÊ ĐẦU TƯ ĐƯỜNG GIAI ĐOẠN 2016-2020</t>
  </si>
  <si>
    <t>PHÂN LOẠI HIỆN TRẠNG ĐƯỜNG HUYỆN ĐẾN THÁNG 2-2021</t>
  </si>
  <si>
    <t>TUYẾN</t>
  </si>
  <si>
    <t>KM</t>
  </si>
  <si>
    <t>GTRI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</si>
</sst>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1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166" fontId="1" fillId="0" borderId="3" xfId="1" applyNumberFormat="1" applyFont="1" applyBorder="1"/>
    <xf numFmtId="166" fontId="2" fillId="0" borderId="3" xfId="0" applyNumberFormat="1" applyFont="1" applyBorder="1" applyAlignment="1">
      <alignment horizontal="center"/>
    </xf>
    <xf numFmtId="166" fontId="1" fillId="0" borderId="3" xfId="0" applyNumberFormat="1" applyFont="1" applyBorder="1"/>
    <xf numFmtId="166" fontId="2" fillId="0" borderId="3" xfId="1" applyNumberFormat="1" applyFont="1" applyBorder="1" applyAlignment="1">
      <alignment horizontal="center"/>
    </xf>
    <xf numFmtId="166" fontId="1" fillId="0" borderId="3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1" fillId="0" borderId="4" xfId="1" applyNumberFormat="1" applyFont="1" applyBorder="1"/>
    <xf numFmtId="166" fontId="1" fillId="0" borderId="6" xfId="1" applyNumberFormat="1" applyFont="1" applyBorder="1"/>
    <xf numFmtId="166" fontId="1" fillId="0" borderId="1" xfId="1" applyNumberFormat="1" applyFont="1" applyBorder="1"/>
    <xf numFmtId="166" fontId="1" fillId="0" borderId="6" xfId="0" applyNumberFormat="1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3" xfId="0" applyFont="1" applyBorder="1" applyAlignment="1"/>
    <xf numFmtId="0" fontId="11" fillId="0" borderId="3" xfId="0" applyFont="1" applyBorder="1"/>
    <xf numFmtId="0" fontId="13" fillId="0" borderId="3" xfId="0" applyFont="1" applyBorder="1" applyAlignment="1"/>
    <xf numFmtId="0" fontId="13" fillId="0" borderId="3" xfId="0" applyFont="1" applyBorder="1"/>
    <xf numFmtId="0" fontId="11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/>
    <xf numFmtId="0" fontId="12" fillId="0" borderId="3" xfId="0" applyFont="1" applyBorder="1"/>
    <xf numFmtId="0" fontId="12" fillId="0" borderId="4" xfId="0" applyFont="1" applyBorder="1" applyAlignment="1"/>
    <xf numFmtId="0" fontId="12" fillId="0" borderId="4" xfId="0" applyFont="1" applyBorder="1"/>
    <xf numFmtId="0" fontId="1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11" fillId="0" borderId="4" xfId="0" applyFont="1" applyBorder="1" applyAlignment="1"/>
    <xf numFmtId="0" fontId="11" fillId="0" borderId="4" xfId="0" applyFont="1" applyBorder="1"/>
    <xf numFmtId="0" fontId="12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5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/>
    </xf>
    <xf numFmtId="0" fontId="11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3" workbookViewId="0">
      <selection activeCell="G5" sqref="G5"/>
    </sheetView>
  </sheetViews>
  <sheetFormatPr defaultColWidth="9.125" defaultRowHeight="15.75" x14ac:dyDescent="0.25"/>
  <cols>
    <col min="1" max="1" width="5.25" style="15" customWidth="1"/>
    <col min="2" max="2" width="25.375" style="1" customWidth="1"/>
    <col min="3" max="3" width="9.625" style="1" customWidth="1"/>
    <col min="4" max="4" width="10.125" style="1" customWidth="1"/>
    <col min="5" max="5" width="13.125" style="1" customWidth="1"/>
    <col min="6" max="6" width="10.375" style="1" customWidth="1"/>
    <col min="7" max="7" width="9.125" style="1"/>
    <col min="8" max="8" width="9.875" style="1" bestFit="1" customWidth="1"/>
    <col min="9" max="16384" width="9.125" style="1"/>
  </cols>
  <sheetData>
    <row r="1" spans="1:8" x14ac:dyDescent="0.25">
      <c r="A1" s="134" t="s">
        <v>6</v>
      </c>
      <c r="B1" s="134"/>
      <c r="C1" s="134"/>
      <c r="D1" s="134"/>
      <c r="E1" s="134"/>
      <c r="F1" s="134"/>
      <c r="G1" s="134"/>
      <c r="H1" s="134"/>
    </row>
    <row r="2" spans="1:8" s="36" customFormat="1" x14ac:dyDescent="0.25">
      <c r="A2" s="148" t="s">
        <v>52</v>
      </c>
      <c r="B2" s="148"/>
      <c r="C2" s="148"/>
      <c r="D2" s="148"/>
      <c r="E2" s="148"/>
      <c r="F2" s="148"/>
      <c r="G2" s="148"/>
      <c r="H2" s="148"/>
    </row>
    <row r="3" spans="1:8" s="36" customFormat="1" ht="18.75" x14ac:dyDescent="0.3">
      <c r="A3" s="135" t="s">
        <v>205</v>
      </c>
      <c r="B3" s="135"/>
      <c r="C3" s="135"/>
      <c r="D3" s="135"/>
      <c r="E3" s="135"/>
      <c r="F3" s="135"/>
      <c r="G3" s="135"/>
      <c r="H3" s="135"/>
    </row>
    <row r="4" spans="1:8" s="6" customFormat="1" ht="63" customHeight="1" x14ac:dyDescent="0.25">
      <c r="A4" s="142" t="s">
        <v>0</v>
      </c>
      <c r="B4" s="142" t="s">
        <v>66</v>
      </c>
      <c r="C4" s="142" t="s">
        <v>53</v>
      </c>
      <c r="D4" s="145" t="s">
        <v>54</v>
      </c>
      <c r="E4" s="146"/>
      <c r="F4" s="146"/>
      <c r="G4" s="147"/>
      <c r="H4" s="142" t="s">
        <v>58</v>
      </c>
    </row>
    <row r="5" spans="1:8" s="6" customFormat="1" x14ac:dyDescent="0.25">
      <c r="A5" s="143"/>
      <c r="B5" s="143"/>
      <c r="C5" s="143"/>
      <c r="D5" s="24" t="s">
        <v>57</v>
      </c>
      <c r="E5" s="24" t="s">
        <v>56</v>
      </c>
      <c r="F5" s="130" t="s">
        <v>48</v>
      </c>
      <c r="G5" s="131" t="s">
        <v>49</v>
      </c>
      <c r="H5" s="144"/>
    </row>
    <row r="6" spans="1:8" s="4" customFormat="1" ht="16.5" x14ac:dyDescent="0.25">
      <c r="A6" s="64">
        <v>1</v>
      </c>
      <c r="B6" s="65" t="s">
        <v>60</v>
      </c>
      <c r="C6" s="64"/>
      <c r="D6" s="64"/>
      <c r="E6" s="64"/>
      <c r="F6" s="66"/>
      <c r="G6" s="66"/>
      <c r="H6" s="66"/>
    </row>
    <row r="7" spans="1:8" s="40" customFormat="1" ht="16.5" x14ac:dyDescent="0.25">
      <c r="A7" s="67"/>
      <c r="B7" s="68" t="s">
        <v>204</v>
      </c>
      <c r="C7" s="122">
        <v>23.5</v>
      </c>
      <c r="D7" s="122">
        <v>23.5</v>
      </c>
      <c r="E7" s="122">
        <v>23.5</v>
      </c>
      <c r="F7" s="123"/>
      <c r="G7" s="123"/>
      <c r="H7" s="118">
        <v>1</v>
      </c>
    </row>
    <row r="8" spans="1:8" s="4" customFormat="1" ht="16.5" x14ac:dyDescent="0.25">
      <c r="A8" s="69">
        <v>2</v>
      </c>
      <c r="B8" s="70" t="s">
        <v>62</v>
      </c>
      <c r="C8" s="124"/>
      <c r="D8" s="124"/>
      <c r="E8" s="124"/>
      <c r="F8" s="125"/>
      <c r="G8" s="125"/>
      <c r="H8" s="71"/>
    </row>
    <row r="9" spans="1:8" s="40" customFormat="1" ht="16.5" x14ac:dyDescent="0.25">
      <c r="A9" s="72"/>
      <c r="B9" s="73" t="s">
        <v>204</v>
      </c>
      <c r="C9" s="126">
        <v>32.22</v>
      </c>
      <c r="D9" s="126">
        <v>32.22</v>
      </c>
      <c r="E9" s="126">
        <v>26</v>
      </c>
      <c r="F9" s="127">
        <v>6.22</v>
      </c>
      <c r="G9" s="127"/>
      <c r="H9" s="119">
        <v>1</v>
      </c>
    </row>
    <row r="10" spans="1:8" ht="16.5" x14ac:dyDescent="0.25">
      <c r="A10" s="71">
        <v>3</v>
      </c>
      <c r="B10" s="75" t="s">
        <v>61</v>
      </c>
      <c r="C10" s="125"/>
      <c r="D10" s="125"/>
      <c r="E10" s="125"/>
      <c r="F10" s="125"/>
      <c r="G10" s="125"/>
      <c r="H10" s="71"/>
    </row>
    <row r="11" spans="1:8" s="41" customFormat="1" ht="16.5" x14ac:dyDescent="0.25">
      <c r="A11" s="74"/>
      <c r="B11" s="76" t="s">
        <v>204</v>
      </c>
      <c r="C11" s="127">
        <v>47.7</v>
      </c>
      <c r="D11" s="127">
        <v>23.5</v>
      </c>
      <c r="E11" s="127">
        <v>23.5</v>
      </c>
      <c r="F11" s="127"/>
      <c r="G11" s="127"/>
      <c r="H11" s="120">
        <v>0.49199999999999999</v>
      </c>
    </row>
    <row r="12" spans="1:8" ht="16.5" x14ac:dyDescent="0.25">
      <c r="A12" s="71">
        <v>4</v>
      </c>
      <c r="B12" s="75" t="s">
        <v>63</v>
      </c>
      <c r="C12" s="125"/>
      <c r="D12" s="125"/>
      <c r="E12" s="125"/>
      <c r="F12" s="125"/>
      <c r="G12" s="125"/>
      <c r="H12" s="71"/>
    </row>
    <row r="13" spans="1:8" ht="16.5" x14ac:dyDescent="0.25">
      <c r="A13" s="77"/>
      <c r="B13" s="78" t="s">
        <v>64</v>
      </c>
      <c r="C13" s="125">
        <v>44.668999999999997</v>
      </c>
      <c r="D13" s="125">
        <v>44.668999999999997</v>
      </c>
      <c r="E13" s="125">
        <f>'Đtư đương xã'!E87</f>
        <v>3.7569999999999997</v>
      </c>
      <c r="F13" s="125">
        <f>'Đtư đương xã'!F87</f>
        <v>11.452</v>
      </c>
      <c r="G13" s="125">
        <f>'Đtư đương xã'!G87</f>
        <v>28.518999999999998</v>
      </c>
      <c r="H13" s="119">
        <v>1</v>
      </c>
    </row>
    <row r="14" spans="1:8" s="29" customFormat="1" ht="16.5" x14ac:dyDescent="0.25">
      <c r="A14" s="79"/>
      <c r="B14" s="80" t="s">
        <v>23</v>
      </c>
      <c r="C14" s="128"/>
      <c r="D14" s="128"/>
      <c r="E14" s="128"/>
      <c r="F14" s="128"/>
      <c r="G14" s="128"/>
      <c r="H14" s="80"/>
    </row>
    <row r="15" spans="1:8" ht="16.5" x14ac:dyDescent="0.25">
      <c r="A15" s="108"/>
      <c r="B15" s="109" t="s">
        <v>65</v>
      </c>
      <c r="C15" s="129">
        <f>C7+C9+C13</f>
        <v>100.389</v>
      </c>
      <c r="D15" s="129">
        <f>D7+D9+D13</f>
        <v>100.389</v>
      </c>
      <c r="E15" s="129">
        <f>SUM(E7:E13)</f>
        <v>76.757000000000005</v>
      </c>
      <c r="F15" s="129">
        <f>SUM(F7:F13)</f>
        <v>17.672000000000001</v>
      </c>
      <c r="G15" s="129">
        <f>SUM(G7:G13)</f>
        <v>28.518999999999998</v>
      </c>
      <c r="H15" s="109"/>
    </row>
    <row r="16" spans="1:8" s="36" customFormat="1" x14ac:dyDescent="0.25">
      <c r="A16" s="38"/>
    </row>
    <row r="17" spans="1:11" s="37" customFormat="1" ht="18.75" x14ac:dyDescent="0.3">
      <c r="A17" s="135" t="s">
        <v>206</v>
      </c>
      <c r="B17" s="135"/>
      <c r="D17" s="35"/>
    </row>
    <row r="18" spans="1:11" s="39" customFormat="1" ht="15.75" customHeight="1" x14ac:dyDescent="0.25">
      <c r="A18" s="139" t="s">
        <v>0</v>
      </c>
      <c r="B18" s="142" t="s">
        <v>66</v>
      </c>
      <c r="C18" s="142" t="s">
        <v>67</v>
      </c>
      <c r="D18" s="136" t="s">
        <v>68</v>
      </c>
      <c r="E18" s="137"/>
      <c r="F18" s="137"/>
      <c r="G18" s="138"/>
      <c r="H18" s="149" t="s">
        <v>58</v>
      </c>
      <c r="K18" s="42"/>
    </row>
    <row r="19" spans="1:11" s="39" customFormat="1" x14ac:dyDescent="0.25">
      <c r="A19" s="140"/>
      <c r="B19" s="143"/>
      <c r="C19" s="143"/>
      <c r="D19" s="139" t="s">
        <v>55</v>
      </c>
      <c r="E19" s="139" t="s">
        <v>69</v>
      </c>
      <c r="F19" s="139" t="s">
        <v>70</v>
      </c>
      <c r="G19" s="139" t="s">
        <v>71</v>
      </c>
      <c r="H19" s="150"/>
    </row>
    <row r="20" spans="1:11" x14ac:dyDescent="0.25">
      <c r="A20" s="141"/>
      <c r="B20" s="144"/>
      <c r="C20" s="144"/>
      <c r="D20" s="141"/>
      <c r="E20" s="141"/>
      <c r="F20" s="141"/>
      <c r="G20" s="141"/>
      <c r="H20" s="151"/>
    </row>
    <row r="21" spans="1:11" ht="16.5" x14ac:dyDescent="0.25">
      <c r="A21" s="81">
        <v>1</v>
      </c>
      <c r="B21" s="65" t="s">
        <v>74</v>
      </c>
      <c r="C21" s="82"/>
      <c r="D21" s="64"/>
      <c r="E21" s="64"/>
      <c r="F21" s="64"/>
      <c r="G21" s="64"/>
      <c r="H21" s="82"/>
    </row>
    <row r="22" spans="1:11" s="41" customFormat="1" ht="17.25" x14ac:dyDescent="0.25">
      <c r="A22" s="72"/>
      <c r="B22" s="68" t="s">
        <v>204</v>
      </c>
      <c r="C22" s="83">
        <v>12</v>
      </c>
      <c r="D22" s="72">
        <v>12</v>
      </c>
      <c r="E22" s="72">
        <v>12</v>
      </c>
      <c r="F22" s="72"/>
      <c r="G22" s="72"/>
      <c r="H22" s="121">
        <v>1</v>
      </c>
    </row>
    <row r="23" spans="1:11" ht="16.5" x14ac:dyDescent="0.25">
      <c r="A23" s="77">
        <v>2</v>
      </c>
      <c r="B23" s="78" t="s">
        <v>59</v>
      </c>
      <c r="C23" s="71"/>
      <c r="D23" s="71"/>
      <c r="E23" s="71"/>
      <c r="F23" s="71"/>
      <c r="G23" s="78"/>
      <c r="H23" s="71"/>
    </row>
    <row r="24" spans="1:11" s="41" customFormat="1" ht="16.5" x14ac:dyDescent="0.25">
      <c r="A24" s="84"/>
      <c r="B24" s="68" t="s">
        <v>204</v>
      </c>
      <c r="C24" s="74">
        <v>9</v>
      </c>
      <c r="D24" s="74">
        <v>9</v>
      </c>
      <c r="E24" s="74">
        <v>9</v>
      </c>
      <c r="F24" s="74"/>
      <c r="G24" s="85"/>
      <c r="H24" s="119">
        <v>1</v>
      </c>
    </row>
    <row r="25" spans="1:11" ht="16.5" x14ac:dyDescent="0.25">
      <c r="A25" s="77">
        <v>2</v>
      </c>
      <c r="B25" s="78" t="s">
        <v>72</v>
      </c>
      <c r="C25" s="71"/>
      <c r="D25" s="71"/>
      <c r="E25" s="71"/>
      <c r="F25" s="71"/>
      <c r="G25" s="78"/>
      <c r="H25" s="71"/>
    </row>
    <row r="26" spans="1:11" s="41" customFormat="1" ht="16.5" x14ac:dyDescent="0.25">
      <c r="A26" s="84"/>
      <c r="B26" s="68" t="s">
        <v>204</v>
      </c>
      <c r="C26" s="74">
        <v>13</v>
      </c>
      <c r="D26" s="74">
        <v>13</v>
      </c>
      <c r="E26" s="74"/>
      <c r="F26" s="74"/>
      <c r="G26" s="85"/>
      <c r="H26" s="119">
        <v>1</v>
      </c>
    </row>
    <row r="27" spans="1:11" ht="16.5" x14ac:dyDescent="0.25">
      <c r="A27" s="77">
        <v>3</v>
      </c>
      <c r="B27" s="78" t="s">
        <v>73</v>
      </c>
      <c r="C27" s="71"/>
      <c r="D27" s="71"/>
      <c r="E27" s="71"/>
      <c r="F27" s="71"/>
      <c r="G27" s="78"/>
      <c r="H27" s="71"/>
    </row>
    <row r="28" spans="1:11" s="41" customFormat="1" ht="16.5" x14ac:dyDescent="0.25">
      <c r="A28" s="84"/>
      <c r="B28" s="68" t="s">
        <v>64</v>
      </c>
      <c r="C28" s="74">
        <v>6</v>
      </c>
      <c r="D28" s="74">
        <v>6</v>
      </c>
      <c r="E28" s="74"/>
      <c r="F28" s="74">
        <v>6</v>
      </c>
      <c r="G28" s="85"/>
      <c r="H28" s="119">
        <v>1</v>
      </c>
    </row>
    <row r="29" spans="1:11" s="29" customFormat="1" ht="16.5" x14ac:dyDescent="0.25">
      <c r="A29" s="79"/>
      <c r="B29" s="80" t="s">
        <v>23</v>
      </c>
      <c r="C29" s="88"/>
      <c r="D29" s="88"/>
      <c r="E29" s="88"/>
      <c r="F29" s="88"/>
      <c r="G29" s="80"/>
      <c r="H29" s="80"/>
    </row>
    <row r="30" spans="1:11" s="41" customFormat="1" ht="16.5" x14ac:dyDescent="0.25">
      <c r="A30" s="86"/>
      <c r="B30" s="110" t="s">
        <v>204</v>
      </c>
      <c r="C30" s="89">
        <f>SUM(C22:C29)</f>
        <v>40</v>
      </c>
      <c r="D30" s="89">
        <f>SUM(D22:D29)</f>
        <v>40</v>
      </c>
      <c r="E30" s="89">
        <f>SUM(E22:E29)</f>
        <v>21</v>
      </c>
      <c r="F30" s="89">
        <v>6</v>
      </c>
      <c r="G30" s="87"/>
      <c r="H30" s="87"/>
    </row>
  </sheetData>
  <mergeCells count="18">
    <mergeCell ref="G19:G20"/>
    <mergeCell ref="H18:H20"/>
    <mergeCell ref="A1:H1"/>
    <mergeCell ref="A3:H3"/>
    <mergeCell ref="D18:G18"/>
    <mergeCell ref="A18:A20"/>
    <mergeCell ref="B18:B20"/>
    <mergeCell ref="C18:C20"/>
    <mergeCell ref="D4:G4"/>
    <mergeCell ref="A4:A5"/>
    <mergeCell ref="B4:B5"/>
    <mergeCell ref="C4:C5"/>
    <mergeCell ref="H4:H5"/>
    <mergeCell ref="A2:H2"/>
    <mergeCell ref="D19:D20"/>
    <mergeCell ref="E19:E20"/>
    <mergeCell ref="F19:F20"/>
    <mergeCell ref="A17:B17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J9" sqref="J9"/>
    </sheetView>
  </sheetViews>
  <sheetFormatPr defaultColWidth="13.25" defaultRowHeight="15.75" x14ac:dyDescent="0.25"/>
  <cols>
    <col min="1" max="1" width="13.25" style="15"/>
    <col min="2" max="16384" width="13.25" style="1"/>
  </cols>
  <sheetData>
    <row r="1" spans="1:6" x14ac:dyDescent="0.25">
      <c r="A1" s="134" t="s">
        <v>11</v>
      </c>
      <c r="B1" s="134"/>
      <c r="C1" s="134"/>
      <c r="D1" s="134"/>
      <c r="E1" s="134"/>
      <c r="F1" s="134"/>
    </row>
    <row r="2" spans="1:6" x14ac:dyDescent="0.25">
      <c r="A2" s="152" t="s">
        <v>16</v>
      </c>
      <c r="B2" s="152"/>
      <c r="C2" s="152"/>
      <c r="D2" s="152"/>
      <c r="E2" s="152"/>
      <c r="F2" s="152"/>
    </row>
    <row r="3" spans="1:6" s="6" customFormat="1" x14ac:dyDescent="0.25">
      <c r="A3" s="10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s="6" customFormat="1" x14ac:dyDescent="0.25">
      <c r="A4" s="16" t="s">
        <v>7</v>
      </c>
      <c r="B4" s="16" t="s">
        <v>8</v>
      </c>
      <c r="C4" s="16"/>
      <c r="D4" s="16"/>
      <c r="E4" s="16"/>
      <c r="F4" s="16"/>
    </row>
    <row r="5" spans="1:6" x14ac:dyDescent="0.25">
      <c r="A5" s="11">
        <v>1</v>
      </c>
      <c r="B5" s="7"/>
      <c r="C5" s="7"/>
      <c r="D5" s="7"/>
      <c r="E5" s="7"/>
      <c r="F5" s="7"/>
    </row>
    <row r="6" spans="1:6" x14ac:dyDescent="0.25">
      <c r="A6" s="12">
        <v>2</v>
      </c>
      <c r="B6" s="8"/>
      <c r="C6" s="8"/>
      <c r="D6" s="8"/>
      <c r="E6" s="8"/>
      <c r="F6" s="8"/>
    </row>
    <row r="7" spans="1:6" x14ac:dyDescent="0.25">
      <c r="A7" s="12"/>
      <c r="B7" s="8"/>
      <c r="C7" s="8"/>
      <c r="D7" s="8"/>
      <c r="E7" s="8"/>
      <c r="F7" s="8"/>
    </row>
    <row r="8" spans="1:6" x14ac:dyDescent="0.25">
      <c r="A8" s="12"/>
      <c r="B8" s="8"/>
      <c r="C8" s="8"/>
      <c r="D8" s="8"/>
      <c r="E8" s="8"/>
      <c r="F8" s="8"/>
    </row>
    <row r="9" spans="1:6" x14ac:dyDescent="0.25">
      <c r="A9" s="12"/>
      <c r="B9" s="8"/>
      <c r="C9" s="8"/>
      <c r="D9" s="8"/>
      <c r="E9" s="8"/>
      <c r="F9" s="8"/>
    </row>
    <row r="10" spans="1:6" x14ac:dyDescent="0.25">
      <c r="A10" s="12"/>
      <c r="B10" s="8"/>
      <c r="C10" s="8"/>
      <c r="D10" s="8"/>
      <c r="E10" s="8"/>
      <c r="F10" s="8"/>
    </row>
    <row r="11" spans="1:6" x14ac:dyDescent="0.25">
      <c r="A11" s="12"/>
      <c r="B11" s="8"/>
      <c r="C11" s="8"/>
      <c r="D11" s="8"/>
      <c r="E11" s="8"/>
      <c r="F11" s="8"/>
    </row>
    <row r="12" spans="1:6" s="6" customFormat="1" x14ac:dyDescent="0.25">
      <c r="A12" s="18" t="s">
        <v>9</v>
      </c>
      <c r="B12" s="18" t="s">
        <v>10</v>
      </c>
      <c r="C12" s="18"/>
      <c r="D12" s="18"/>
      <c r="E12" s="18"/>
      <c r="F12" s="18"/>
    </row>
    <row r="13" spans="1:6" x14ac:dyDescent="0.25">
      <c r="A13" s="12"/>
      <c r="B13" s="8"/>
      <c r="C13" s="8"/>
      <c r="D13" s="8"/>
      <c r="E13" s="8"/>
      <c r="F13" s="8"/>
    </row>
    <row r="14" spans="1:6" x14ac:dyDescent="0.25">
      <c r="A14" s="12"/>
      <c r="B14" s="8"/>
      <c r="C14" s="8"/>
      <c r="D14" s="8"/>
      <c r="E14" s="8"/>
      <c r="F14" s="8"/>
    </row>
    <row r="15" spans="1:6" x14ac:dyDescent="0.25">
      <c r="A15" s="12"/>
      <c r="B15" s="8"/>
      <c r="C15" s="8"/>
      <c r="D15" s="8"/>
      <c r="E15" s="8"/>
      <c r="F15" s="8"/>
    </row>
    <row r="16" spans="1:6" x14ac:dyDescent="0.25">
      <c r="A16" s="12"/>
      <c r="B16" s="8"/>
      <c r="C16" s="8"/>
      <c r="D16" s="8"/>
      <c r="E16" s="8"/>
      <c r="F16" s="8"/>
    </row>
    <row r="17" spans="1:6" x14ac:dyDescent="0.25">
      <c r="A17" s="12"/>
      <c r="B17" s="8"/>
      <c r="C17" s="8"/>
      <c r="D17" s="8"/>
      <c r="E17" s="8"/>
      <c r="F17" s="8"/>
    </row>
    <row r="18" spans="1:6" x14ac:dyDescent="0.25">
      <c r="A18" s="12"/>
      <c r="B18" s="8"/>
      <c r="C18" s="8"/>
      <c r="D18" s="8"/>
      <c r="E18" s="8"/>
      <c r="F18" s="8"/>
    </row>
    <row r="19" spans="1:6" x14ac:dyDescent="0.25">
      <c r="A19" s="12"/>
      <c r="B19" s="8"/>
      <c r="C19" s="8"/>
      <c r="D19" s="8"/>
      <c r="E19" s="8"/>
      <c r="F19" s="8"/>
    </row>
    <row r="20" spans="1:6" x14ac:dyDescent="0.25">
      <c r="A20" s="12"/>
      <c r="B20" s="8"/>
      <c r="C20" s="8"/>
      <c r="D20" s="8"/>
      <c r="E20" s="8"/>
      <c r="F20" s="8"/>
    </row>
    <row r="21" spans="1:6" x14ac:dyDescent="0.25">
      <c r="A21" s="13"/>
      <c r="B21" s="9"/>
      <c r="C21" s="9"/>
      <c r="D21" s="9"/>
      <c r="E21" s="9"/>
      <c r="F21" s="9"/>
    </row>
    <row r="22" spans="1:6" x14ac:dyDescent="0.25">
      <c r="A22" s="14"/>
      <c r="B22" s="2" t="s">
        <v>15</v>
      </c>
      <c r="C22" s="2"/>
      <c r="D22" s="2"/>
      <c r="E22" s="2"/>
      <c r="F22" s="2"/>
    </row>
    <row r="23" spans="1:6" x14ac:dyDescent="0.25">
      <c r="A23" s="14"/>
      <c r="B23" s="2" t="s">
        <v>14</v>
      </c>
      <c r="C23" s="2"/>
      <c r="D23" s="2"/>
      <c r="E23" s="2"/>
      <c r="F23" s="2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52" zoomScaleNormal="100" workbookViewId="0">
      <selection activeCell="B7" sqref="B7"/>
    </sheetView>
  </sheetViews>
  <sheetFormatPr defaultColWidth="9.125" defaultRowHeight="15.75" x14ac:dyDescent="0.25"/>
  <cols>
    <col min="1" max="1" width="6" style="4" customWidth="1"/>
    <col min="2" max="2" width="47.75" style="1" customWidth="1"/>
    <col min="3" max="3" width="11.125" style="1" customWidth="1"/>
    <col min="4" max="4" width="14" style="1" customWidth="1"/>
    <col min="5" max="5" width="12.75" style="1" customWidth="1"/>
    <col min="6" max="16384" width="9.125" style="1"/>
  </cols>
  <sheetData>
    <row r="1" spans="1:5" x14ac:dyDescent="0.25">
      <c r="A1" s="134" t="s">
        <v>11</v>
      </c>
      <c r="B1" s="134"/>
      <c r="C1" s="134"/>
      <c r="D1" s="134"/>
      <c r="E1" s="134"/>
    </row>
    <row r="2" spans="1:5" x14ac:dyDescent="0.25">
      <c r="A2" s="152" t="s">
        <v>211</v>
      </c>
      <c r="B2" s="152"/>
      <c r="C2" s="152"/>
      <c r="D2" s="152"/>
      <c r="E2" s="152"/>
    </row>
    <row r="3" spans="1:5" s="6" customFormat="1" ht="31.5" x14ac:dyDescent="0.25">
      <c r="A3" s="5" t="s">
        <v>0</v>
      </c>
      <c r="B3" s="5" t="s">
        <v>1</v>
      </c>
      <c r="C3" s="91" t="s">
        <v>195</v>
      </c>
      <c r="D3" s="91" t="s">
        <v>196</v>
      </c>
      <c r="E3" s="5" t="s">
        <v>5</v>
      </c>
    </row>
    <row r="4" spans="1:5" s="6" customFormat="1" x14ac:dyDescent="0.25">
      <c r="A4" s="5"/>
      <c r="B4" s="5"/>
      <c r="C4" s="5"/>
      <c r="D4" s="5"/>
      <c r="E4" s="5"/>
    </row>
    <row r="5" spans="1:5" ht="18.75" x14ac:dyDescent="0.25">
      <c r="A5" s="103"/>
      <c r="B5" s="103" t="s">
        <v>197</v>
      </c>
      <c r="C5" s="103"/>
      <c r="D5" s="103"/>
      <c r="E5" s="103"/>
    </row>
    <row r="6" spans="1:5" ht="18.75" x14ac:dyDescent="0.25">
      <c r="A6" s="117">
        <v>1</v>
      </c>
      <c r="B6" s="92" t="s">
        <v>144</v>
      </c>
      <c r="C6" s="93">
        <v>1.571</v>
      </c>
      <c r="D6" s="94">
        <v>4634000</v>
      </c>
      <c r="E6" s="92"/>
    </row>
    <row r="7" spans="1:5" ht="18.75" x14ac:dyDescent="0.25">
      <c r="A7" s="117">
        <v>2</v>
      </c>
      <c r="B7" s="92" t="s">
        <v>145</v>
      </c>
      <c r="C7" s="93">
        <v>1.43</v>
      </c>
      <c r="D7" s="94">
        <v>4840000</v>
      </c>
      <c r="E7" s="92"/>
    </row>
    <row r="8" spans="1:5" ht="18.75" x14ac:dyDescent="0.25">
      <c r="A8" s="117">
        <v>3</v>
      </c>
      <c r="B8" s="92" t="s">
        <v>146</v>
      </c>
      <c r="C8" s="93">
        <v>0.17199999999999999</v>
      </c>
      <c r="D8" s="94">
        <v>350000</v>
      </c>
      <c r="E8" s="92"/>
    </row>
    <row r="9" spans="1:5" ht="18.75" x14ac:dyDescent="0.25">
      <c r="A9" s="117">
        <v>4</v>
      </c>
      <c r="B9" s="92" t="s">
        <v>116</v>
      </c>
      <c r="C9" s="93">
        <v>0.15</v>
      </c>
      <c r="D9" s="94">
        <v>220000</v>
      </c>
      <c r="E9" s="92"/>
    </row>
    <row r="10" spans="1:5" ht="18.75" x14ac:dyDescent="0.25">
      <c r="A10" s="117"/>
      <c r="B10" s="104" t="s">
        <v>143</v>
      </c>
      <c r="C10" s="93">
        <v>3.32</v>
      </c>
      <c r="D10" s="94">
        <v>10044000</v>
      </c>
      <c r="E10" s="92"/>
    </row>
    <row r="11" spans="1:5" ht="18.75" x14ac:dyDescent="0.25">
      <c r="A11" s="117"/>
      <c r="B11" s="104" t="s">
        <v>198</v>
      </c>
      <c r="C11" s="93"/>
      <c r="D11" s="93"/>
      <c r="E11" s="92"/>
    </row>
    <row r="12" spans="1:5" ht="18.75" x14ac:dyDescent="0.25">
      <c r="A12" s="117">
        <v>1</v>
      </c>
      <c r="B12" s="92" t="s">
        <v>147</v>
      </c>
      <c r="C12" s="93">
        <v>0.1</v>
      </c>
      <c r="D12" s="94">
        <v>187000</v>
      </c>
      <c r="E12" s="92"/>
    </row>
    <row r="13" spans="1:5" ht="18.75" x14ac:dyDescent="0.25">
      <c r="A13" s="117">
        <v>2</v>
      </c>
      <c r="B13" s="92" t="s">
        <v>148</v>
      </c>
      <c r="C13" s="93">
        <v>0.8</v>
      </c>
      <c r="D13" s="94">
        <v>2454000</v>
      </c>
      <c r="E13" s="92"/>
    </row>
    <row r="14" spans="1:5" ht="18.75" x14ac:dyDescent="0.25">
      <c r="A14" s="117">
        <v>3</v>
      </c>
      <c r="B14" s="92" t="s">
        <v>149</v>
      </c>
      <c r="C14" s="93">
        <v>0.1</v>
      </c>
      <c r="D14" s="94">
        <v>480000</v>
      </c>
      <c r="E14" s="92"/>
    </row>
    <row r="15" spans="1:5" ht="18.75" x14ac:dyDescent="0.25">
      <c r="A15" s="117">
        <v>4</v>
      </c>
      <c r="B15" s="92" t="s">
        <v>150</v>
      </c>
      <c r="C15" s="93">
        <v>0.25</v>
      </c>
      <c r="D15" s="94">
        <v>2700000</v>
      </c>
      <c r="E15" s="92"/>
    </row>
    <row r="16" spans="1:5" ht="37.5" x14ac:dyDescent="0.25">
      <c r="A16" s="117">
        <v>5</v>
      </c>
      <c r="B16" s="92" t="s">
        <v>151</v>
      </c>
      <c r="C16" s="93">
        <v>1.7</v>
      </c>
      <c r="D16" s="94">
        <v>6536000</v>
      </c>
      <c r="E16" s="92"/>
    </row>
    <row r="17" spans="1:7" ht="18.75" x14ac:dyDescent="0.25">
      <c r="A17" s="117"/>
      <c r="B17" s="104" t="s">
        <v>143</v>
      </c>
      <c r="C17" s="93">
        <v>2.95</v>
      </c>
      <c r="D17" s="94">
        <v>12357000</v>
      </c>
      <c r="E17" s="92"/>
    </row>
    <row r="18" spans="1:7" ht="18.75" x14ac:dyDescent="0.25">
      <c r="A18" s="117"/>
      <c r="B18" s="104" t="s">
        <v>199</v>
      </c>
      <c r="C18" s="93"/>
      <c r="D18" s="93"/>
      <c r="E18" s="92"/>
    </row>
    <row r="19" spans="1:7" ht="37.5" x14ac:dyDescent="0.25">
      <c r="A19" s="117">
        <v>1</v>
      </c>
      <c r="B19" s="105" t="s">
        <v>152</v>
      </c>
      <c r="C19" s="93">
        <v>1.8260000000000001</v>
      </c>
      <c r="D19" s="94">
        <v>5391664</v>
      </c>
      <c r="E19" s="92"/>
    </row>
    <row r="20" spans="1:7" ht="18.75" x14ac:dyDescent="0.25">
      <c r="A20" s="153">
        <v>2</v>
      </c>
      <c r="B20" s="105" t="s">
        <v>153</v>
      </c>
      <c r="C20" s="154">
        <v>1.57</v>
      </c>
      <c r="D20" s="155">
        <v>3180233</v>
      </c>
      <c r="E20" s="156"/>
    </row>
    <row r="21" spans="1:7" ht="18.75" x14ac:dyDescent="0.25">
      <c r="A21" s="153"/>
      <c r="B21" s="105" t="s">
        <v>154</v>
      </c>
      <c r="C21" s="154"/>
      <c r="D21" s="155"/>
      <c r="E21" s="156"/>
    </row>
    <row r="22" spans="1:7" ht="37.5" x14ac:dyDescent="0.25">
      <c r="A22" s="117">
        <v>3</v>
      </c>
      <c r="B22" s="105" t="s">
        <v>155</v>
      </c>
      <c r="C22" s="93">
        <v>1.3919999999999999</v>
      </c>
      <c r="D22" s="94">
        <v>1715112</v>
      </c>
      <c r="E22" s="92"/>
    </row>
    <row r="23" spans="1:7" ht="37.5" x14ac:dyDescent="0.25">
      <c r="A23" s="117">
        <v>4</v>
      </c>
      <c r="B23" s="105" t="s">
        <v>156</v>
      </c>
      <c r="C23" s="93">
        <v>0.15</v>
      </c>
      <c r="D23" s="94">
        <v>257000</v>
      </c>
      <c r="E23" s="92"/>
    </row>
    <row r="24" spans="1:7" ht="18.75" x14ac:dyDescent="0.25">
      <c r="A24" s="153">
        <v>5</v>
      </c>
      <c r="B24" s="105" t="s">
        <v>157</v>
      </c>
      <c r="C24" s="154">
        <v>0.34</v>
      </c>
      <c r="D24" s="155">
        <v>1068714</v>
      </c>
      <c r="E24" s="156"/>
    </row>
    <row r="25" spans="1:7" ht="18.75" x14ac:dyDescent="0.25">
      <c r="A25" s="153"/>
      <c r="B25" s="105" t="s">
        <v>158</v>
      </c>
      <c r="C25" s="154"/>
      <c r="D25" s="155"/>
      <c r="E25" s="156"/>
    </row>
    <row r="26" spans="1:7" ht="18.75" x14ac:dyDescent="0.25">
      <c r="A26" s="153">
        <v>6</v>
      </c>
      <c r="B26" s="105" t="s">
        <v>159</v>
      </c>
      <c r="C26" s="154">
        <v>0.94099999999999995</v>
      </c>
      <c r="D26" s="155">
        <v>1997808</v>
      </c>
      <c r="E26" s="156"/>
    </row>
    <row r="27" spans="1:7" ht="18.75" x14ac:dyDescent="0.25">
      <c r="A27" s="153"/>
      <c r="B27" s="105" t="s">
        <v>160</v>
      </c>
      <c r="C27" s="154"/>
      <c r="D27" s="155"/>
      <c r="E27" s="156"/>
      <c r="G27" s="36"/>
    </row>
    <row r="28" spans="1:7" ht="37.5" x14ac:dyDescent="0.25">
      <c r="A28" s="117">
        <v>7</v>
      </c>
      <c r="B28" s="105" t="s">
        <v>161</v>
      </c>
      <c r="C28" s="93">
        <v>0.89700000000000002</v>
      </c>
      <c r="D28" s="94">
        <v>1260454</v>
      </c>
      <c r="E28" s="92"/>
    </row>
    <row r="29" spans="1:7" ht="18.75" x14ac:dyDescent="0.25">
      <c r="A29" s="117"/>
      <c r="B29" s="104" t="s">
        <v>143</v>
      </c>
      <c r="C29" s="93">
        <v>7.117</v>
      </c>
      <c r="D29" s="94">
        <v>14871000</v>
      </c>
      <c r="E29" s="92"/>
    </row>
    <row r="30" spans="1:7" ht="18.75" x14ac:dyDescent="0.25">
      <c r="A30" s="117"/>
      <c r="B30" s="104" t="s">
        <v>200</v>
      </c>
      <c r="C30" s="93"/>
      <c r="D30" s="93"/>
      <c r="E30" s="92"/>
    </row>
    <row r="31" spans="1:7" ht="18.75" x14ac:dyDescent="0.25">
      <c r="A31" s="117">
        <v>1</v>
      </c>
      <c r="B31" s="105" t="s">
        <v>162</v>
      </c>
      <c r="C31" s="93">
        <v>1.7999999999999999E-2</v>
      </c>
      <c r="D31" s="94">
        <v>2257000</v>
      </c>
      <c r="E31" s="92"/>
    </row>
    <row r="32" spans="1:7" ht="37.5" x14ac:dyDescent="0.25">
      <c r="A32" s="117">
        <v>2</v>
      </c>
      <c r="B32" s="105" t="s">
        <v>163</v>
      </c>
      <c r="C32" s="93">
        <v>0.50600000000000001</v>
      </c>
      <c r="D32" s="94">
        <v>8978000</v>
      </c>
      <c r="E32" s="92"/>
    </row>
    <row r="33" spans="1:5" ht="18.75" x14ac:dyDescent="0.25">
      <c r="A33" s="117">
        <v>3</v>
      </c>
      <c r="B33" s="105" t="s">
        <v>164</v>
      </c>
      <c r="C33" s="93">
        <v>0.48399999999999999</v>
      </c>
      <c r="D33" s="94">
        <v>1000000</v>
      </c>
      <c r="E33" s="92"/>
    </row>
    <row r="34" spans="1:5" ht="18.75" x14ac:dyDescent="0.25">
      <c r="A34" s="117">
        <v>4</v>
      </c>
      <c r="B34" s="105" t="s">
        <v>165</v>
      </c>
      <c r="C34" s="93">
        <v>0.53200000000000003</v>
      </c>
      <c r="D34" s="94">
        <v>720000</v>
      </c>
      <c r="E34" s="92"/>
    </row>
    <row r="35" spans="1:5" ht="18.75" x14ac:dyDescent="0.25">
      <c r="A35" s="117">
        <v>5</v>
      </c>
      <c r="B35" s="105" t="s">
        <v>166</v>
      </c>
      <c r="C35" s="93">
        <v>1.2E-2</v>
      </c>
      <c r="D35" s="94">
        <v>2100000</v>
      </c>
      <c r="E35" s="92"/>
    </row>
    <row r="36" spans="1:5" ht="18.75" x14ac:dyDescent="0.25">
      <c r="A36" s="117">
        <v>6</v>
      </c>
      <c r="B36" s="105" t="s">
        <v>167</v>
      </c>
      <c r="C36" s="93">
        <v>1.343</v>
      </c>
      <c r="D36" s="94">
        <v>4000000</v>
      </c>
      <c r="E36" s="92"/>
    </row>
    <row r="37" spans="1:5" ht="18.75" x14ac:dyDescent="0.25">
      <c r="A37" s="117">
        <v>7</v>
      </c>
      <c r="B37" s="105" t="s">
        <v>168</v>
      </c>
      <c r="C37" s="93">
        <v>1.504</v>
      </c>
      <c r="D37" s="94">
        <v>4000000</v>
      </c>
      <c r="E37" s="92"/>
    </row>
    <row r="38" spans="1:5" ht="18.75" x14ac:dyDescent="0.25">
      <c r="A38" s="117">
        <v>8</v>
      </c>
      <c r="B38" s="105" t="s">
        <v>169</v>
      </c>
      <c r="C38" s="93">
        <v>0.12</v>
      </c>
      <c r="D38" s="94">
        <v>3000000</v>
      </c>
      <c r="E38" s="92"/>
    </row>
    <row r="39" spans="1:5" ht="18.75" x14ac:dyDescent="0.25">
      <c r="A39" s="117">
        <v>9</v>
      </c>
      <c r="B39" s="105" t="s">
        <v>170</v>
      </c>
      <c r="C39" s="93">
        <v>1.907</v>
      </c>
      <c r="D39" s="94">
        <v>4500000</v>
      </c>
      <c r="E39" s="92"/>
    </row>
    <row r="40" spans="1:5" ht="37.5" x14ac:dyDescent="0.25">
      <c r="A40" s="117">
        <v>10</v>
      </c>
      <c r="B40" s="105" t="s">
        <v>171</v>
      </c>
      <c r="C40" s="93">
        <v>1.046</v>
      </c>
      <c r="D40" s="94">
        <v>2000000</v>
      </c>
      <c r="E40" s="92"/>
    </row>
    <row r="41" spans="1:5" ht="37.5" x14ac:dyDescent="0.25">
      <c r="A41" s="117">
        <v>11</v>
      </c>
      <c r="B41" s="105" t="s">
        <v>172</v>
      </c>
      <c r="C41" s="93">
        <v>1.425</v>
      </c>
      <c r="D41" s="94">
        <v>3500000</v>
      </c>
      <c r="E41" s="92"/>
    </row>
    <row r="42" spans="1:5" ht="18.75" x14ac:dyDescent="0.25">
      <c r="A42" s="117">
        <v>12</v>
      </c>
      <c r="B42" s="105" t="s">
        <v>173</v>
      </c>
      <c r="C42" s="93">
        <v>1.7989999999999999</v>
      </c>
      <c r="D42" s="94">
        <v>4000000</v>
      </c>
      <c r="E42" s="92"/>
    </row>
    <row r="43" spans="1:5" ht="18.75" x14ac:dyDescent="0.25">
      <c r="A43" s="117">
        <v>13</v>
      </c>
      <c r="B43" s="105" t="s">
        <v>174</v>
      </c>
      <c r="C43" s="93">
        <v>0.83</v>
      </c>
      <c r="D43" s="94">
        <v>1000000</v>
      </c>
      <c r="E43" s="92"/>
    </row>
    <row r="44" spans="1:5" ht="18.75" x14ac:dyDescent="0.25">
      <c r="A44" s="117">
        <v>14</v>
      </c>
      <c r="B44" s="105" t="s">
        <v>175</v>
      </c>
      <c r="C44" s="93">
        <v>1.004</v>
      </c>
      <c r="D44" s="94">
        <v>1000000</v>
      </c>
      <c r="E44" s="92"/>
    </row>
    <row r="45" spans="1:5" ht="18.75" x14ac:dyDescent="0.25">
      <c r="A45" s="117">
        <v>15</v>
      </c>
      <c r="B45" s="105" t="s">
        <v>176</v>
      </c>
      <c r="C45" s="93">
        <v>0.29599999999999999</v>
      </c>
      <c r="D45" s="94">
        <v>600000</v>
      </c>
      <c r="E45" s="92"/>
    </row>
    <row r="46" spans="1:5" ht="18.75" x14ac:dyDescent="0.25">
      <c r="A46" s="117">
        <v>16</v>
      </c>
      <c r="B46" s="105" t="s">
        <v>177</v>
      </c>
      <c r="C46" s="93">
        <v>0.35299999999999998</v>
      </c>
      <c r="D46" s="94">
        <v>600000</v>
      </c>
      <c r="E46" s="92"/>
    </row>
    <row r="47" spans="1:5" ht="18.75" x14ac:dyDescent="0.25">
      <c r="A47" s="117">
        <v>17</v>
      </c>
      <c r="B47" s="105" t="s">
        <v>178</v>
      </c>
      <c r="C47" s="93">
        <v>0.35</v>
      </c>
      <c r="D47" s="94">
        <v>320000</v>
      </c>
      <c r="E47" s="92"/>
    </row>
    <row r="48" spans="1:5" ht="18.75" x14ac:dyDescent="0.25">
      <c r="A48" s="117"/>
      <c r="B48" s="104" t="s">
        <v>143</v>
      </c>
      <c r="C48" s="93">
        <v>13.53</v>
      </c>
      <c r="D48" s="94">
        <v>43575</v>
      </c>
      <c r="E48" s="92"/>
    </row>
    <row r="49" spans="1:5" ht="18.75" x14ac:dyDescent="0.25">
      <c r="A49" s="117"/>
      <c r="B49" s="104" t="s">
        <v>201</v>
      </c>
      <c r="C49" s="93"/>
      <c r="D49" s="93"/>
      <c r="E49" s="92"/>
    </row>
    <row r="50" spans="1:5" ht="18.75" x14ac:dyDescent="0.25">
      <c r="A50" s="117">
        <v>1</v>
      </c>
      <c r="B50" s="105" t="s">
        <v>179</v>
      </c>
      <c r="C50" s="93">
        <v>0.873</v>
      </c>
      <c r="D50" s="94">
        <v>2500000</v>
      </c>
      <c r="E50" s="92"/>
    </row>
    <row r="51" spans="1:5" ht="18.75" x14ac:dyDescent="0.25">
      <c r="A51" s="104">
        <v>2</v>
      </c>
      <c r="B51" s="105" t="s">
        <v>180</v>
      </c>
      <c r="C51" s="93">
        <v>1.8</v>
      </c>
      <c r="D51" s="94">
        <v>6000000</v>
      </c>
      <c r="E51" s="92"/>
    </row>
    <row r="52" spans="1:5" ht="18.75" x14ac:dyDescent="0.25">
      <c r="A52" s="104">
        <v>3</v>
      </c>
      <c r="B52" s="105" t="s">
        <v>181</v>
      </c>
      <c r="C52" s="93">
        <v>2.4</v>
      </c>
      <c r="D52" s="94">
        <v>5880000</v>
      </c>
      <c r="E52" s="92"/>
    </row>
    <row r="53" spans="1:5" ht="18.75" x14ac:dyDescent="0.25">
      <c r="A53" s="104">
        <v>4</v>
      </c>
      <c r="B53" s="105" t="s">
        <v>182</v>
      </c>
      <c r="C53" s="93">
        <v>1.0549999999999999</v>
      </c>
      <c r="D53" s="94">
        <v>2400000</v>
      </c>
      <c r="E53" s="92"/>
    </row>
    <row r="54" spans="1:5" ht="18.75" x14ac:dyDescent="0.25">
      <c r="A54" s="104">
        <v>5</v>
      </c>
      <c r="B54" s="105" t="s">
        <v>183</v>
      </c>
      <c r="C54" s="93">
        <v>2</v>
      </c>
      <c r="D54" s="94">
        <v>3500000</v>
      </c>
      <c r="E54" s="92"/>
    </row>
    <row r="55" spans="1:5" ht="18.75" x14ac:dyDescent="0.25">
      <c r="A55" s="104">
        <v>6</v>
      </c>
      <c r="B55" s="105" t="s">
        <v>184</v>
      </c>
      <c r="C55" s="93">
        <v>0.55000000000000004</v>
      </c>
      <c r="D55" s="94">
        <v>1200000</v>
      </c>
      <c r="E55" s="92"/>
    </row>
    <row r="56" spans="1:5" ht="37.5" x14ac:dyDescent="0.25">
      <c r="A56" s="104">
        <v>7</v>
      </c>
      <c r="B56" s="105" t="s">
        <v>185</v>
      </c>
      <c r="C56" s="93">
        <v>0.28999999999999998</v>
      </c>
      <c r="D56" s="94">
        <v>500000</v>
      </c>
      <c r="E56" s="92"/>
    </row>
    <row r="57" spans="1:5" ht="18.75" x14ac:dyDescent="0.25">
      <c r="A57" s="104">
        <v>8</v>
      </c>
      <c r="B57" s="105" t="s">
        <v>186</v>
      </c>
      <c r="C57" s="93">
        <v>0.58699999999999997</v>
      </c>
      <c r="D57" s="94">
        <v>1000000</v>
      </c>
      <c r="E57" s="92"/>
    </row>
    <row r="58" spans="1:5" ht="37.5" x14ac:dyDescent="0.25">
      <c r="A58" s="104">
        <v>9</v>
      </c>
      <c r="B58" s="105" t="s">
        <v>187</v>
      </c>
      <c r="C58" s="93">
        <v>0.86399999999999999</v>
      </c>
      <c r="D58" s="94">
        <v>2000000</v>
      </c>
      <c r="E58" s="92"/>
    </row>
    <row r="59" spans="1:5" ht="18.75" x14ac:dyDescent="0.25">
      <c r="A59" s="104">
        <v>10</v>
      </c>
      <c r="B59" s="105" t="s">
        <v>188</v>
      </c>
      <c r="C59" s="93">
        <v>0.25</v>
      </c>
      <c r="D59" s="94">
        <v>2400000</v>
      </c>
      <c r="E59" s="92"/>
    </row>
    <row r="60" spans="1:5" ht="37.5" x14ac:dyDescent="0.25">
      <c r="A60" s="104">
        <v>11</v>
      </c>
      <c r="B60" s="105" t="s">
        <v>189</v>
      </c>
      <c r="C60" s="93">
        <v>1.083</v>
      </c>
      <c r="D60" s="94">
        <v>3000000</v>
      </c>
      <c r="E60" s="92"/>
    </row>
    <row r="61" spans="1:5" ht="18.75" x14ac:dyDescent="0.25">
      <c r="A61" s="104">
        <v>12</v>
      </c>
      <c r="B61" s="105" t="s">
        <v>190</v>
      </c>
      <c r="C61" s="93">
        <v>1.4</v>
      </c>
      <c r="D61" s="94">
        <v>3500000</v>
      </c>
      <c r="E61" s="92"/>
    </row>
    <row r="62" spans="1:5" ht="18.75" x14ac:dyDescent="0.25">
      <c r="A62" s="104">
        <v>13</v>
      </c>
      <c r="B62" s="105" t="s">
        <v>191</v>
      </c>
      <c r="C62" s="93">
        <v>1.6</v>
      </c>
      <c r="D62" s="94">
        <v>5000000</v>
      </c>
      <c r="E62" s="92"/>
    </row>
    <row r="63" spans="1:5" ht="18.75" x14ac:dyDescent="0.25">
      <c r="A63" s="104">
        <v>14</v>
      </c>
      <c r="B63" s="105" t="s">
        <v>192</v>
      </c>
      <c r="C63" s="93">
        <v>0.3</v>
      </c>
      <c r="D63" s="94">
        <v>500000</v>
      </c>
      <c r="E63" s="92"/>
    </row>
    <row r="64" spans="1:5" ht="18.75" x14ac:dyDescent="0.25">
      <c r="A64" s="104">
        <v>15</v>
      </c>
      <c r="B64" s="105" t="s">
        <v>193</v>
      </c>
      <c r="C64" s="93">
        <v>0.25</v>
      </c>
      <c r="D64" s="94">
        <v>500000</v>
      </c>
      <c r="E64" s="92"/>
    </row>
    <row r="65" spans="1:5" ht="18.75" x14ac:dyDescent="0.25">
      <c r="A65" s="96">
        <v>16</v>
      </c>
      <c r="B65" s="106" t="s">
        <v>194</v>
      </c>
      <c r="C65" s="97">
        <v>1.7</v>
      </c>
      <c r="D65" s="98">
        <v>5500000</v>
      </c>
      <c r="E65" s="95"/>
    </row>
    <row r="66" spans="1:5" ht="18.75" x14ac:dyDescent="0.25">
      <c r="A66" s="99"/>
      <c r="B66" s="102" t="s">
        <v>143</v>
      </c>
      <c r="C66" s="107">
        <v>17</v>
      </c>
      <c r="D66" s="101">
        <v>45380000</v>
      </c>
      <c r="E66" s="100"/>
    </row>
  </sheetData>
  <mergeCells count="14">
    <mergeCell ref="A1:E1"/>
    <mergeCell ref="A2:E2"/>
    <mergeCell ref="A20:A21"/>
    <mergeCell ref="C20:C21"/>
    <mergeCell ref="D20:D21"/>
    <mergeCell ref="E20:E21"/>
    <mergeCell ref="A24:A25"/>
    <mergeCell ref="C24:C25"/>
    <mergeCell ref="D24:D25"/>
    <mergeCell ref="E24:E25"/>
    <mergeCell ref="A26:A27"/>
    <mergeCell ref="C26:C27"/>
    <mergeCell ref="D26:D27"/>
    <mergeCell ref="E26:E27"/>
  </mergeCells>
  <printOptions horizontalCentered="1"/>
  <pageMargins left="0.2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opLeftCell="A7" workbookViewId="0">
      <selection activeCell="A2" sqref="A2:F2"/>
    </sheetView>
  </sheetViews>
  <sheetFormatPr defaultColWidth="9.125" defaultRowHeight="15.75" x14ac:dyDescent="0.25"/>
  <cols>
    <col min="1" max="1" width="5.25" style="15" customWidth="1"/>
    <col min="2" max="2" width="19.25" style="1" customWidth="1"/>
    <col min="3" max="3" width="12.875" style="1" customWidth="1"/>
    <col min="4" max="4" width="16.625" style="1" customWidth="1"/>
    <col min="5" max="5" width="16.375" style="1" customWidth="1"/>
    <col min="6" max="6" width="14.875" style="1" customWidth="1"/>
    <col min="7" max="16384" width="9.125" style="1"/>
  </cols>
  <sheetData>
    <row r="1" spans="1:6" x14ac:dyDescent="0.25">
      <c r="A1" s="134" t="s">
        <v>17</v>
      </c>
      <c r="B1" s="134"/>
      <c r="C1" s="134"/>
      <c r="D1" s="134"/>
      <c r="E1" s="134"/>
      <c r="F1" s="134"/>
    </row>
    <row r="2" spans="1:6" x14ac:dyDescent="0.25">
      <c r="A2" s="157" t="s">
        <v>212</v>
      </c>
      <c r="B2" s="157"/>
      <c r="C2" s="157"/>
      <c r="D2" s="157"/>
      <c r="E2" s="157"/>
      <c r="F2" s="157"/>
    </row>
    <row r="3" spans="1:6" s="6" customFormat="1" ht="31.5" x14ac:dyDescent="0.25">
      <c r="A3" s="22" t="s">
        <v>0</v>
      </c>
      <c r="B3" s="23" t="s">
        <v>1</v>
      </c>
      <c r="C3" s="23" t="s">
        <v>2</v>
      </c>
      <c r="D3" s="23" t="s">
        <v>21</v>
      </c>
      <c r="E3" s="23" t="s">
        <v>22</v>
      </c>
      <c r="F3" s="23" t="s">
        <v>5</v>
      </c>
    </row>
    <row r="4" spans="1:6" s="6" customFormat="1" ht="31.5" x14ac:dyDescent="0.25">
      <c r="A4" s="24" t="s">
        <v>7</v>
      </c>
      <c r="B4" s="24" t="s">
        <v>18</v>
      </c>
      <c r="C4" s="24"/>
      <c r="D4" s="24"/>
      <c r="E4" s="24"/>
      <c r="F4" s="116" t="s">
        <v>207</v>
      </c>
    </row>
    <row r="5" spans="1:6" x14ac:dyDescent="0.25">
      <c r="A5" s="25"/>
      <c r="B5" s="25" t="s">
        <v>123</v>
      </c>
      <c r="C5" s="25">
        <v>2.2000000000000002</v>
      </c>
      <c r="D5" s="25"/>
      <c r="E5" s="25">
        <v>0.7</v>
      </c>
      <c r="F5" s="32" t="s">
        <v>132</v>
      </c>
    </row>
    <row r="6" spans="1:6" x14ac:dyDescent="0.25">
      <c r="A6" s="26"/>
      <c r="B6" s="26" t="s">
        <v>124</v>
      </c>
      <c r="C6" s="26">
        <v>7.5</v>
      </c>
      <c r="D6" s="26"/>
      <c r="E6" s="26">
        <v>7.5</v>
      </c>
      <c r="F6" s="33" t="s">
        <v>126</v>
      </c>
    </row>
    <row r="7" spans="1:6" x14ac:dyDescent="0.25">
      <c r="A7" s="26"/>
      <c r="B7" s="26" t="s">
        <v>127</v>
      </c>
      <c r="C7" s="26">
        <v>1.3</v>
      </c>
      <c r="D7" s="26"/>
      <c r="E7" s="26">
        <v>1.4</v>
      </c>
      <c r="F7" s="33" t="s">
        <v>126</v>
      </c>
    </row>
    <row r="8" spans="1:6" x14ac:dyDescent="0.25">
      <c r="A8" s="26"/>
      <c r="B8" s="26" t="s">
        <v>130</v>
      </c>
      <c r="C8" s="49">
        <v>1</v>
      </c>
      <c r="D8" s="26"/>
      <c r="E8" s="49">
        <v>1</v>
      </c>
      <c r="F8" s="33" t="s">
        <v>126</v>
      </c>
    </row>
    <row r="9" spans="1:6" x14ac:dyDescent="0.25">
      <c r="A9" s="26"/>
      <c r="B9" s="26" t="s">
        <v>131</v>
      </c>
      <c r="C9" s="26">
        <v>1.7</v>
      </c>
      <c r="D9" s="26"/>
      <c r="E9" s="26">
        <v>1.7</v>
      </c>
      <c r="F9" s="33" t="s">
        <v>132</v>
      </c>
    </row>
    <row r="10" spans="1:6" x14ac:dyDescent="0.25">
      <c r="A10" s="26"/>
      <c r="B10" s="26" t="s">
        <v>134</v>
      </c>
      <c r="C10" s="26">
        <v>2.5</v>
      </c>
      <c r="D10" s="26"/>
      <c r="E10" s="26">
        <v>2.5</v>
      </c>
      <c r="F10" s="33" t="s">
        <v>135</v>
      </c>
    </row>
    <row r="11" spans="1:6" x14ac:dyDescent="0.25">
      <c r="A11" s="26"/>
      <c r="B11" s="26" t="s">
        <v>136</v>
      </c>
      <c r="C11" s="26">
        <v>4.2</v>
      </c>
      <c r="D11" s="26"/>
      <c r="E11" s="26">
        <v>2.2999999999999998</v>
      </c>
      <c r="F11" s="33" t="s">
        <v>126</v>
      </c>
    </row>
    <row r="12" spans="1:6" x14ac:dyDescent="0.25">
      <c r="A12" s="26"/>
      <c r="B12" s="26" t="s">
        <v>137</v>
      </c>
      <c r="C12" s="26">
        <v>2.2999999999999998</v>
      </c>
      <c r="D12" s="26"/>
      <c r="E12" s="26">
        <v>2.2999999999999998</v>
      </c>
      <c r="F12" s="33" t="s">
        <v>138</v>
      </c>
    </row>
    <row r="13" spans="1:6" x14ac:dyDescent="0.25">
      <c r="A13" s="26"/>
      <c r="B13" s="26" t="s">
        <v>139</v>
      </c>
      <c r="C13" s="26">
        <v>1.7</v>
      </c>
      <c r="D13" s="26"/>
      <c r="E13" s="26">
        <v>1.7</v>
      </c>
      <c r="F13" s="33" t="s">
        <v>135</v>
      </c>
    </row>
    <row r="14" spans="1:6" x14ac:dyDescent="0.25">
      <c r="A14" s="26"/>
      <c r="B14" s="26" t="s">
        <v>29</v>
      </c>
      <c r="C14" s="26">
        <v>2.5</v>
      </c>
      <c r="D14" s="26"/>
      <c r="E14" s="26">
        <v>2.5</v>
      </c>
      <c r="F14" s="33" t="s">
        <v>126</v>
      </c>
    </row>
    <row r="15" spans="1:6" x14ac:dyDescent="0.25">
      <c r="A15" s="26"/>
      <c r="B15" s="26" t="s">
        <v>28</v>
      </c>
      <c r="C15" s="26">
        <v>3.5</v>
      </c>
      <c r="D15" s="26"/>
      <c r="E15" s="26">
        <v>3.5</v>
      </c>
      <c r="F15" s="33" t="s">
        <v>126</v>
      </c>
    </row>
    <row r="16" spans="1:6" x14ac:dyDescent="0.25">
      <c r="A16" s="26"/>
      <c r="B16" s="26" t="s">
        <v>27</v>
      </c>
      <c r="C16" s="26">
        <v>2.7</v>
      </c>
      <c r="D16" s="26"/>
      <c r="E16" s="26">
        <v>2.7</v>
      </c>
      <c r="F16" s="33" t="s">
        <v>132</v>
      </c>
    </row>
    <row r="17" spans="1:9" x14ac:dyDescent="0.25">
      <c r="A17" s="26"/>
      <c r="B17" s="26"/>
      <c r="C17" s="26">
        <f>SUM(C5:C16)</f>
        <v>33.1</v>
      </c>
      <c r="D17" s="26"/>
      <c r="E17" s="26"/>
      <c r="F17" s="26"/>
    </row>
    <row r="18" spans="1:9" s="6" customFormat="1" ht="27" customHeight="1" x14ac:dyDescent="0.25">
      <c r="A18" s="27" t="s">
        <v>9</v>
      </c>
      <c r="B18" s="24" t="s">
        <v>19</v>
      </c>
      <c r="C18" s="27"/>
      <c r="D18" s="27"/>
      <c r="E18" s="27"/>
      <c r="F18" s="33" t="s">
        <v>208</v>
      </c>
    </row>
    <row r="19" spans="1:9" x14ac:dyDescent="0.25">
      <c r="A19" s="26"/>
      <c r="B19" s="26"/>
      <c r="C19" s="26"/>
      <c r="D19" s="26"/>
      <c r="E19" s="26"/>
      <c r="F19" s="26"/>
    </row>
    <row r="20" spans="1:9" x14ac:dyDescent="0.25">
      <c r="A20" s="26"/>
      <c r="B20" s="111"/>
      <c r="C20" s="111"/>
      <c r="D20" s="111"/>
      <c r="E20" s="111"/>
      <c r="F20" s="26"/>
    </row>
    <row r="21" spans="1:9" s="6" customFormat="1" ht="31.5" x14ac:dyDescent="0.25">
      <c r="A21" s="27" t="s">
        <v>12</v>
      </c>
      <c r="B21" s="114" t="s">
        <v>20</v>
      </c>
      <c r="C21" s="114"/>
      <c r="D21" s="114"/>
      <c r="E21" s="114"/>
      <c r="F21" s="33" t="s">
        <v>209</v>
      </c>
    </row>
    <row r="22" spans="1:9" s="90" customFormat="1" x14ac:dyDescent="0.25">
      <c r="A22" s="27"/>
      <c r="B22" s="112" t="s">
        <v>123</v>
      </c>
      <c r="C22" s="113">
        <v>2</v>
      </c>
      <c r="D22" s="112"/>
      <c r="E22" s="113">
        <v>2</v>
      </c>
      <c r="F22" s="50" t="s">
        <v>202</v>
      </c>
    </row>
    <row r="23" spans="1:9" s="90" customFormat="1" x14ac:dyDescent="0.25">
      <c r="A23" s="27"/>
      <c r="B23" s="26" t="s">
        <v>124</v>
      </c>
      <c r="C23" s="49">
        <v>1</v>
      </c>
      <c r="D23" s="26"/>
      <c r="E23" s="26">
        <v>1.5</v>
      </c>
      <c r="F23" s="50" t="s">
        <v>203</v>
      </c>
    </row>
    <row r="24" spans="1:9" x14ac:dyDescent="0.25">
      <c r="A24" s="26"/>
      <c r="B24" s="26" t="s">
        <v>125</v>
      </c>
      <c r="C24" s="26">
        <v>3.1</v>
      </c>
      <c r="D24" s="26"/>
      <c r="E24" s="26">
        <v>3.1</v>
      </c>
      <c r="F24" s="33" t="s">
        <v>128</v>
      </c>
      <c r="H24" s="115">
        <f>C29+C16+C12+C9+C5</f>
        <v>23.5</v>
      </c>
      <c r="I24" s="1">
        <f>H24/C32</f>
        <v>0.49266247379454925</v>
      </c>
    </row>
    <row r="25" spans="1:9" x14ac:dyDescent="0.25">
      <c r="A25" s="26"/>
      <c r="B25" s="26" t="s">
        <v>127</v>
      </c>
      <c r="C25" s="26">
        <v>3.2</v>
      </c>
      <c r="D25" s="26"/>
      <c r="E25" s="26">
        <v>3.2</v>
      </c>
      <c r="F25" s="50" t="s">
        <v>129</v>
      </c>
    </row>
    <row r="26" spans="1:9" x14ac:dyDescent="0.25">
      <c r="A26" s="26"/>
      <c r="B26" s="26" t="s">
        <v>130</v>
      </c>
      <c r="C26" s="26">
        <v>2.5</v>
      </c>
      <c r="D26" s="26"/>
      <c r="E26" s="26">
        <v>2.5</v>
      </c>
      <c r="F26" s="33" t="s">
        <v>129</v>
      </c>
      <c r="H26" s="115">
        <f>H24+1.85</f>
        <v>25.35</v>
      </c>
    </row>
    <row r="27" spans="1:9" x14ac:dyDescent="0.25">
      <c r="A27" s="26"/>
      <c r="B27" s="26" t="s">
        <v>131</v>
      </c>
      <c r="C27" s="49">
        <v>1</v>
      </c>
      <c r="D27" s="49"/>
      <c r="E27" s="49">
        <v>1</v>
      </c>
      <c r="F27" s="33" t="s">
        <v>133</v>
      </c>
    </row>
    <row r="28" spans="1:9" x14ac:dyDescent="0.25">
      <c r="A28" s="26"/>
      <c r="B28" s="26" t="s">
        <v>139</v>
      </c>
      <c r="C28" s="26">
        <v>1.8</v>
      </c>
      <c r="D28" s="26"/>
      <c r="E28" s="26">
        <v>1.8</v>
      </c>
      <c r="F28" s="33" t="s">
        <v>133</v>
      </c>
    </row>
    <row r="29" spans="1:9" x14ac:dyDescent="0.25">
      <c r="A29" s="26"/>
      <c r="B29" s="33" t="s">
        <v>143</v>
      </c>
      <c r="C29" s="49">
        <f>SUM(C22:C28)</f>
        <v>14.600000000000001</v>
      </c>
      <c r="D29" s="26"/>
      <c r="E29" s="26"/>
      <c r="F29" s="26"/>
      <c r="G29" s="1">
        <f>C29/C32*100</f>
        <v>30.607966457023061</v>
      </c>
    </row>
    <row r="30" spans="1:9" x14ac:dyDescent="0.25">
      <c r="A30" s="26"/>
      <c r="B30" s="33"/>
      <c r="C30" s="26"/>
      <c r="D30" s="26"/>
      <c r="E30" s="26"/>
      <c r="F30" s="26"/>
    </row>
    <row r="31" spans="1:9" x14ac:dyDescent="0.25">
      <c r="A31" s="28"/>
      <c r="B31" s="133"/>
      <c r="C31" s="28"/>
      <c r="D31" s="28"/>
      <c r="E31" s="28"/>
      <c r="F31" s="28"/>
    </row>
    <row r="32" spans="1:9" s="29" customFormat="1" x14ac:dyDescent="0.25">
      <c r="A32" s="22"/>
      <c r="B32" s="132" t="s">
        <v>23</v>
      </c>
      <c r="C32" s="22">
        <f>C29+C17</f>
        <v>47.7</v>
      </c>
      <c r="D32" s="22"/>
      <c r="E32" s="22"/>
      <c r="F32" s="22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topLeftCell="A73" workbookViewId="0">
      <selection activeCell="I72" sqref="I72"/>
    </sheetView>
  </sheetViews>
  <sheetFormatPr defaultColWidth="9.125" defaultRowHeight="15.75" x14ac:dyDescent="0.25"/>
  <cols>
    <col min="1" max="1" width="5.25" style="4" customWidth="1"/>
    <col min="2" max="2" width="27.625" style="1" customWidth="1"/>
    <col min="3" max="3" width="9.125" style="1" customWidth="1"/>
    <col min="4" max="4" width="12.375" style="1" customWidth="1"/>
    <col min="5" max="5" width="7.625" style="1" customWidth="1"/>
    <col min="6" max="6" width="8.25" style="1" customWidth="1"/>
    <col min="7" max="7" width="8.375" style="1" customWidth="1"/>
    <col min="8" max="8" width="8" style="1" customWidth="1"/>
    <col min="9" max="16384" width="9.125" style="1"/>
  </cols>
  <sheetData>
    <row r="1" spans="1:8" x14ac:dyDescent="0.25">
      <c r="A1" s="134" t="s">
        <v>210</v>
      </c>
      <c r="B1" s="134"/>
      <c r="C1" s="134"/>
      <c r="D1" s="134"/>
      <c r="E1" s="134"/>
      <c r="F1" s="134"/>
      <c r="G1" s="134"/>
      <c r="H1" s="134"/>
    </row>
    <row r="2" spans="1:8" x14ac:dyDescent="0.25">
      <c r="A2" s="158" t="s">
        <v>44</v>
      </c>
      <c r="B2" s="158"/>
      <c r="C2" s="158"/>
      <c r="D2" s="158"/>
      <c r="E2" s="158"/>
      <c r="F2" s="158"/>
      <c r="G2" s="158"/>
      <c r="H2" s="158"/>
    </row>
    <row r="3" spans="1:8" s="30" customFormat="1" ht="31.5" x14ac:dyDescent="0.25">
      <c r="A3" s="142" t="s">
        <v>0</v>
      </c>
      <c r="B3" s="142" t="s">
        <v>45</v>
      </c>
      <c r="C3" s="142" t="s">
        <v>2</v>
      </c>
      <c r="D3" s="142" t="s">
        <v>50</v>
      </c>
      <c r="E3" s="159" t="s">
        <v>46</v>
      </c>
      <c r="F3" s="159"/>
      <c r="G3" s="159"/>
      <c r="H3" s="23" t="s">
        <v>26</v>
      </c>
    </row>
    <row r="4" spans="1:8" s="30" customFormat="1" x14ac:dyDescent="0.25">
      <c r="A4" s="144"/>
      <c r="B4" s="144"/>
      <c r="C4" s="144"/>
      <c r="D4" s="144"/>
      <c r="E4" s="23" t="s">
        <v>47</v>
      </c>
      <c r="F4" s="23" t="s">
        <v>48</v>
      </c>
      <c r="G4" s="23" t="s">
        <v>49</v>
      </c>
      <c r="H4" s="23"/>
    </row>
    <row r="5" spans="1:8" s="30" customFormat="1" x14ac:dyDescent="0.25">
      <c r="A5" s="31" t="s">
        <v>7</v>
      </c>
      <c r="B5" s="31" t="s">
        <v>27</v>
      </c>
      <c r="C5" s="31"/>
      <c r="D5" s="31"/>
      <c r="E5" s="31"/>
      <c r="F5" s="31"/>
      <c r="G5" s="31"/>
      <c r="H5" s="31"/>
    </row>
    <row r="6" spans="1:8" x14ac:dyDescent="0.25">
      <c r="A6" s="17">
        <v>1</v>
      </c>
      <c r="B6" s="53" t="s">
        <v>30</v>
      </c>
      <c r="C6" s="8"/>
      <c r="D6" s="8"/>
      <c r="E6" s="8"/>
      <c r="F6" s="8"/>
      <c r="G6" s="8"/>
      <c r="H6" s="8"/>
    </row>
    <row r="7" spans="1:8" x14ac:dyDescent="0.25">
      <c r="A7" s="17"/>
      <c r="B7" s="8"/>
      <c r="C7" s="8"/>
      <c r="D7" s="54"/>
      <c r="E7" s="8"/>
      <c r="F7" s="8"/>
      <c r="G7" s="8"/>
      <c r="H7" s="8"/>
    </row>
    <row r="8" spans="1:8" x14ac:dyDescent="0.25">
      <c r="A8" s="17">
        <v>2</v>
      </c>
      <c r="B8" s="53" t="s">
        <v>31</v>
      </c>
      <c r="C8" s="8"/>
      <c r="D8" s="54"/>
      <c r="E8" s="8"/>
      <c r="F8" s="8"/>
      <c r="G8" s="8"/>
      <c r="H8" s="8"/>
    </row>
    <row r="9" spans="1:8" x14ac:dyDescent="0.25">
      <c r="A9" s="17"/>
      <c r="B9" s="8" t="s">
        <v>75</v>
      </c>
      <c r="C9" s="8">
        <v>1.8260000000000001</v>
      </c>
      <c r="D9" s="54">
        <v>5392</v>
      </c>
      <c r="E9" s="8"/>
      <c r="F9" s="8"/>
      <c r="G9" s="8">
        <v>1.8260000000000001</v>
      </c>
      <c r="H9" s="8">
        <v>2018</v>
      </c>
    </row>
    <row r="10" spans="1:8" x14ac:dyDescent="0.25">
      <c r="A10" s="17"/>
      <c r="B10" s="8" t="s">
        <v>76</v>
      </c>
      <c r="C10" s="44">
        <v>1.57</v>
      </c>
      <c r="D10" s="54">
        <v>3181</v>
      </c>
      <c r="E10" s="8"/>
      <c r="F10" s="8"/>
      <c r="G10" s="44">
        <v>1.57</v>
      </c>
      <c r="H10" s="8">
        <v>2018</v>
      </c>
    </row>
    <row r="11" spans="1:8" x14ac:dyDescent="0.25">
      <c r="A11" s="17"/>
      <c r="B11" s="8" t="s">
        <v>77</v>
      </c>
      <c r="C11" s="8">
        <v>1.3919999999999999</v>
      </c>
      <c r="D11" s="54">
        <v>1715</v>
      </c>
      <c r="E11" s="8"/>
      <c r="F11" s="8"/>
      <c r="G11" s="8">
        <v>1.3919999999999999</v>
      </c>
      <c r="H11" s="8">
        <v>2018</v>
      </c>
    </row>
    <row r="12" spans="1:8" x14ac:dyDescent="0.25">
      <c r="A12" s="17"/>
      <c r="B12" s="8" t="s">
        <v>111</v>
      </c>
      <c r="C12" s="8">
        <v>0.873</v>
      </c>
      <c r="D12" s="54">
        <v>2500</v>
      </c>
      <c r="E12" s="8"/>
      <c r="F12" s="8">
        <v>0.17299999999999999</v>
      </c>
      <c r="G12" s="44">
        <v>0.7</v>
      </c>
      <c r="H12" s="8">
        <v>2020</v>
      </c>
    </row>
    <row r="13" spans="1:8" s="6" customFormat="1" x14ac:dyDescent="0.25">
      <c r="A13" s="18" t="s">
        <v>9</v>
      </c>
      <c r="B13" s="18" t="s">
        <v>28</v>
      </c>
      <c r="C13" s="18"/>
      <c r="D13" s="55"/>
      <c r="E13" s="18"/>
      <c r="F13" s="18"/>
      <c r="G13" s="18"/>
      <c r="H13" s="18"/>
    </row>
    <row r="14" spans="1:8" ht="17.25" customHeight="1" x14ac:dyDescent="0.25">
      <c r="A14" s="17">
        <v>1</v>
      </c>
      <c r="B14" s="53" t="s">
        <v>30</v>
      </c>
      <c r="C14" s="8"/>
      <c r="D14" s="56"/>
      <c r="E14" s="8"/>
      <c r="F14" s="8"/>
      <c r="G14" s="8"/>
      <c r="H14" s="8"/>
    </row>
    <row r="15" spans="1:8" ht="17.25" customHeight="1" x14ac:dyDescent="0.25">
      <c r="A15" s="17"/>
      <c r="B15" s="8" t="s">
        <v>82</v>
      </c>
      <c r="C15" s="8">
        <v>0.35299999999999998</v>
      </c>
      <c r="D15" s="54">
        <v>600</v>
      </c>
      <c r="E15" s="8"/>
      <c r="F15" s="8">
        <v>0.35299999999999998</v>
      </c>
      <c r="G15" s="8"/>
      <c r="H15" s="8">
        <v>2019</v>
      </c>
    </row>
    <row r="16" spans="1:8" x14ac:dyDescent="0.25">
      <c r="A16" s="17"/>
      <c r="B16" s="8" t="s">
        <v>84</v>
      </c>
      <c r="C16" s="44">
        <v>0.6</v>
      </c>
      <c r="D16" s="54">
        <v>1100</v>
      </c>
      <c r="E16" s="8"/>
      <c r="F16" s="44">
        <v>0.6</v>
      </c>
      <c r="G16" s="8"/>
      <c r="H16" s="8">
        <v>2020</v>
      </c>
    </row>
    <row r="17" spans="1:8" x14ac:dyDescent="0.25">
      <c r="A17" s="17">
        <v>2</v>
      </c>
      <c r="B17" s="53" t="s">
        <v>31</v>
      </c>
      <c r="C17" s="8"/>
      <c r="D17" s="54"/>
      <c r="E17" s="8"/>
      <c r="F17" s="8"/>
      <c r="G17" s="8"/>
      <c r="H17" s="8"/>
    </row>
    <row r="18" spans="1:8" x14ac:dyDescent="0.25">
      <c r="A18" s="17"/>
      <c r="B18" s="8" t="s">
        <v>78</v>
      </c>
      <c r="C18" s="44">
        <v>0.89600000000000002</v>
      </c>
      <c r="D18" s="54">
        <v>1260</v>
      </c>
      <c r="E18" s="8"/>
      <c r="F18" s="8"/>
      <c r="G18" s="44">
        <v>0.89600000000000002</v>
      </c>
      <c r="H18" s="8">
        <v>2018</v>
      </c>
    </row>
    <row r="19" spans="1:8" x14ac:dyDescent="0.25">
      <c r="A19" s="17"/>
      <c r="B19" s="8" t="s">
        <v>79</v>
      </c>
      <c r="C19" s="44">
        <v>1.343</v>
      </c>
      <c r="D19" s="54">
        <v>4000</v>
      </c>
      <c r="E19" s="8"/>
      <c r="F19" s="8"/>
      <c r="G19" s="44">
        <v>1.343</v>
      </c>
      <c r="H19" s="8">
        <v>2019</v>
      </c>
    </row>
    <row r="20" spans="1:8" x14ac:dyDescent="0.25">
      <c r="A20" s="17"/>
      <c r="B20" s="8" t="s">
        <v>80</v>
      </c>
      <c r="C20" s="44">
        <v>1.004</v>
      </c>
      <c r="D20" s="54">
        <v>1000</v>
      </c>
      <c r="E20" s="8"/>
      <c r="F20" s="8"/>
      <c r="G20" s="44">
        <v>1.004</v>
      </c>
      <c r="H20" s="8">
        <v>2019</v>
      </c>
    </row>
    <row r="21" spans="1:8" x14ac:dyDescent="0.25">
      <c r="A21" s="17"/>
      <c r="B21" s="8" t="s">
        <v>81</v>
      </c>
      <c r="C21" s="44">
        <v>1.504</v>
      </c>
      <c r="D21" s="54">
        <v>4000</v>
      </c>
      <c r="E21" s="8"/>
      <c r="F21" s="8"/>
      <c r="G21" s="44">
        <v>1.504</v>
      </c>
      <c r="H21" s="8">
        <v>2019</v>
      </c>
    </row>
    <row r="22" spans="1:8" x14ac:dyDescent="0.25">
      <c r="A22" s="17"/>
      <c r="B22" s="8" t="s">
        <v>83</v>
      </c>
      <c r="C22" s="44">
        <v>1.425</v>
      </c>
      <c r="D22" s="54">
        <v>3500</v>
      </c>
      <c r="E22" s="8"/>
      <c r="F22" s="8">
        <v>0.22500000000000001</v>
      </c>
      <c r="G22" s="44">
        <v>1.2</v>
      </c>
      <c r="H22" s="8">
        <v>2019</v>
      </c>
    </row>
    <row r="23" spans="1:8" x14ac:dyDescent="0.25">
      <c r="A23" s="17"/>
      <c r="B23" s="8" t="s">
        <v>91</v>
      </c>
      <c r="C23" s="44">
        <v>1.907</v>
      </c>
      <c r="D23" s="54">
        <v>4500</v>
      </c>
      <c r="E23" s="8"/>
      <c r="F23" s="8"/>
      <c r="G23" s="44">
        <v>1.907</v>
      </c>
      <c r="H23" s="8"/>
    </row>
    <row r="24" spans="1:8" x14ac:dyDescent="0.25">
      <c r="A24" s="17"/>
      <c r="B24" s="8"/>
      <c r="C24" s="44"/>
      <c r="D24" s="54"/>
      <c r="E24" s="8"/>
      <c r="F24" s="8"/>
      <c r="G24" s="8"/>
      <c r="H24" s="8"/>
    </row>
    <row r="25" spans="1:8" s="6" customFormat="1" x14ac:dyDescent="0.25">
      <c r="A25" s="18" t="s">
        <v>12</v>
      </c>
      <c r="B25" s="18" t="s">
        <v>29</v>
      </c>
      <c r="C25" s="45"/>
      <c r="D25" s="57"/>
      <c r="E25" s="18"/>
      <c r="F25" s="18"/>
      <c r="G25" s="18"/>
      <c r="H25" s="18"/>
    </row>
    <row r="26" spans="1:8" ht="17.25" customHeight="1" x14ac:dyDescent="0.25">
      <c r="A26" s="17">
        <v>1</v>
      </c>
      <c r="B26" s="53" t="s">
        <v>30</v>
      </c>
      <c r="C26" s="44"/>
      <c r="D26" s="54"/>
      <c r="E26" s="8"/>
      <c r="F26" s="8"/>
      <c r="G26" s="8"/>
      <c r="H26" s="8"/>
    </row>
    <row r="27" spans="1:8" x14ac:dyDescent="0.25">
      <c r="A27" s="17"/>
      <c r="B27" s="8" t="s">
        <v>93</v>
      </c>
      <c r="C27" s="44">
        <v>0.34</v>
      </c>
      <c r="D27" s="54">
        <v>1069</v>
      </c>
      <c r="E27" s="8"/>
      <c r="F27" s="44">
        <v>0.34</v>
      </c>
      <c r="G27" s="8"/>
      <c r="H27" s="8">
        <v>2018</v>
      </c>
    </row>
    <row r="28" spans="1:8" x14ac:dyDescent="0.25">
      <c r="A28" s="17"/>
      <c r="B28" s="8" t="s">
        <v>95</v>
      </c>
      <c r="C28" s="44">
        <v>0.83</v>
      </c>
      <c r="D28" s="54">
        <v>1000</v>
      </c>
      <c r="E28" s="8"/>
      <c r="F28" s="44">
        <v>0.83</v>
      </c>
      <c r="G28" s="8"/>
      <c r="H28" s="8">
        <v>2019</v>
      </c>
    </row>
    <row r="29" spans="1:8" x14ac:dyDescent="0.25">
      <c r="A29" s="17"/>
      <c r="B29" s="8" t="s">
        <v>96</v>
      </c>
      <c r="C29" s="44">
        <v>0.25</v>
      </c>
      <c r="D29" s="54">
        <v>500</v>
      </c>
      <c r="E29" s="8"/>
      <c r="F29" s="44">
        <v>0.25</v>
      </c>
      <c r="G29" s="8"/>
      <c r="H29" s="8">
        <v>2019</v>
      </c>
    </row>
    <row r="30" spans="1:8" x14ac:dyDescent="0.25">
      <c r="A30" s="17">
        <v>2</v>
      </c>
      <c r="B30" s="53" t="s">
        <v>31</v>
      </c>
      <c r="C30" s="44"/>
      <c r="D30" s="54"/>
      <c r="E30" s="8"/>
      <c r="F30" s="8"/>
      <c r="G30" s="8"/>
      <c r="H30" s="8"/>
    </row>
    <row r="31" spans="1:8" x14ac:dyDescent="0.25">
      <c r="A31" s="17"/>
      <c r="B31" s="8" t="s">
        <v>94</v>
      </c>
      <c r="C31" s="44">
        <v>0.29599999999999999</v>
      </c>
      <c r="D31" s="54">
        <v>600</v>
      </c>
      <c r="E31" s="8"/>
      <c r="F31" s="8"/>
      <c r="G31" s="44">
        <v>0.29599999999999999</v>
      </c>
      <c r="H31" s="8">
        <v>2019</v>
      </c>
    </row>
    <row r="32" spans="1:8" x14ac:dyDescent="0.25">
      <c r="A32" s="17"/>
      <c r="B32" s="8" t="s">
        <v>97</v>
      </c>
      <c r="C32" s="44">
        <v>0.85</v>
      </c>
      <c r="D32" s="54">
        <v>1000</v>
      </c>
      <c r="E32" s="8"/>
      <c r="F32" s="8"/>
      <c r="G32" s="44">
        <v>0.85</v>
      </c>
      <c r="H32" s="8">
        <v>2018</v>
      </c>
    </row>
    <row r="33" spans="1:8" x14ac:dyDescent="0.25">
      <c r="A33" s="17"/>
      <c r="B33" s="8"/>
      <c r="C33" s="44"/>
      <c r="D33" s="54"/>
      <c r="E33" s="8"/>
      <c r="F33" s="8"/>
      <c r="G33" s="8"/>
      <c r="H33" s="8"/>
    </row>
    <row r="34" spans="1:8" s="6" customFormat="1" x14ac:dyDescent="0.25">
      <c r="A34" s="18" t="s">
        <v>13</v>
      </c>
      <c r="B34" s="18" t="s">
        <v>32</v>
      </c>
      <c r="C34" s="45"/>
      <c r="D34" s="57"/>
      <c r="E34" s="18"/>
      <c r="F34" s="18"/>
      <c r="G34" s="18"/>
      <c r="H34" s="18"/>
    </row>
    <row r="35" spans="1:8" x14ac:dyDescent="0.25">
      <c r="A35" s="17">
        <v>1</v>
      </c>
      <c r="B35" s="53" t="s">
        <v>30</v>
      </c>
      <c r="C35" s="44"/>
      <c r="D35" s="54"/>
      <c r="E35" s="8"/>
      <c r="F35" s="8"/>
      <c r="G35" s="8"/>
      <c r="H35" s="8"/>
    </row>
    <row r="36" spans="1:8" x14ac:dyDescent="0.25">
      <c r="A36" s="17"/>
      <c r="B36" s="8" t="s">
        <v>98</v>
      </c>
      <c r="C36" s="44">
        <v>1.571</v>
      </c>
      <c r="D36" s="54">
        <v>4634</v>
      </c>
      <c r="E36" s="44">
        <v>1.571</v>
      </c>
      <c r="F36" s="8"/>
      <c r="G36" s="8"/>
      <c r="H36" s="8">
        <v>2016</v>
      </c>
    </row>
    <row r="37" spans="1:8" x14ac:dyDescent="0.25">
      <c r="A37" s="17"/>
      <c r="B37" s="8" t="s">
        <v>103</v>
      </c>
      <c r="C37" s="44">
        <v>1.7989999999999999</v>
      </c>
      <c r="D37" s="54">
        <v>4000</v>
      </c>
      <c r="E37" s="8"/>
      <c r="F37" s="44">
        <v>1.7989999999999999</v>
      </c>
      <c r="G37" s="8"/>
      <c r="H37" s="8">
        <v>2019</v>
      </c>
    </row>
    <row r="38" spans="1:8" x14ac:dyDescent="0.25">
      <c r="A38" s="17"/>
      <c r="B38" s="8" t="s">
        <v>104</v>
      </c>
      <c r="C38" s="44">
        <v>0.28999999999999998</v>
      </c>
      <c r="D38" s="54">
        <v>500</v>
      </c>
      <c r="E38" s="8"/>
      <c r="F38" s="44">
        <v>0.28999999999999998</v>
      </c>
      <c r="G38" s="8"/>
      <c r="H38" s="8">
        <v>2020</v>
      </c>
    </row>
    <row r="39" spans="1:8" x14ac:dyDescent="0.25">
      <c r="A39" s="17"/>
      <c r="B39" s="8" t="s">
        <v>105</v>
      </c>
      <c r="C39" s="44">
        <v>0.58699999999999997</v>
      </c>
      <c r="D39" s="54">
        <v>1000</v>
      </c>
      <c r="E39" s="8"/>
      <c r="F39" s="44">
        <v>0.58699999999999997</v>
      </c>
      <c r="G39" s="8"/>
      <c r="H39" s="8">
        <v>2020</v>
      </c>
    </row>
    <row r="40" spans="1:8" x14ac:dyDescent="0.25">
      <c r="A40" s="17"/>
      <c r="B40" s="8" t="s">
        <v>106</v>
      </c>
      <c r="C40" s="44">
        <v>1.7</v>
      </c>
      <c r="D40" s="54">
        <v>5500</v>
      </c>
      <c r="E40" s="8"/>
      <c r="F40" s="44">
        <v>1.7</v>
      </c>
      <c r="G40" s="8"/>
      <c r="H40" s="8">
        <v>2020</v>
      </c>
    </row>
    <row r="41" spans="1:8" x14ac:dyDescent="0.25">
      <c r="A41" s="17">
        <v>2</v>
      </c>
      <c r="B41" s="53" t="s">
        <v>31</v>
      </c>
      <c r="C41" s="44"/>
      <c r="D41" s="54"/>
      <c r="E41" s="8"/>
      <c r="F41" s="8"/>
      <c r="G41" s="8"/>
      <c r="H41" s="8"/>
    </row>
    <row r="42" spans="1:8" x14ac:dyDescent="0.25">
      <c r="A42" s="17"/>
      <c r="B42" s="8" t="s">
        <v>142</v>
      </c>
      <c r="C42" s="44">
        <v>0.94099999999999995</v>
      </c>
      <c r="D42" s="54">
        <v>1998</v>
      </c>
      <c r="E42" s="8"/>
      <c r="F42" s="8"/>
      <c r="G42" s="8"/>
      <c r="H42" s="8">
        <v>2018</v>
      </c>
    </row>
    <row r="43" spans="1:8" x14ac:dyDescent="0.25">
      <c r="A43" s="17"/>
      <c r="B43" s="8"/>
      <c r="C43" s="44"/>
      <c r="D43" s="54"/>
      <c r="E43" s="8"/>
      <c r="F43" s="8"/>
      <c r="G43" s="8"/>
      <c r="H43" s="8"/>
    </row>
    <row r="44" spans="1:8" s="6" customFormat="1" x14ac:dyDescent="0.25">
      <c r="A44" s="18" t="s">
        <v>34</v>
      </c>
      <c r="B44" s="18" t="s">
        <v>33</v>
      </c>
      <c r="C44" s="45"/>
      <c r="D44" s="57"/>
      <c r="E44" s="18"/>
      <c r="F44" s="18"/>
      <c r="G44" s="18"/>
      <c r="H44" s="18"/>
    </row>
    <row r="45" spans="1:8" x14ac:dyDescent="0.25">
      <c r="A45" s="17">
        <v>1</v>
      </c>
      <c r="B45" s="53" t="s">
        <v>30</v>
      </c>
      <c r="C45" s="44"/>
      <c r="D45" s="54"/>
      <c r="E45" s="8"/>
      <c r="F45" s="8"/>
      <c r="G45" s="8"/>
      <c r="H45" s="8"/>
    </row>
    <row r="46" spans="1:8" x14ac:dyDescent="0.25">
      <c r="A46" s="17"/>
      <c r="B46" s="8" t="s">
        <v>107</v>
      </c>
      <c r="C46" s="44">
        <v>0.50600000000000001</v>
      </c>
      <c r="D46" s="54">
        <v>8978</v>
      </c>
      <c r="E46" s="8">
        <v>0.50600000000000001</v>
      </c>
      <c r="F46" s="8"/>
      <c r="G46" s="8"/>
      <c r="H46" s="8">
        <v>2019</v>
      </c>
    </row>
    <row r="47" spans="1:8" x14ac:dyDescent="0.25">
      <c r="A47" s="17">
        <v>2</v>
      </c>
      <c r="B47" s="53" t="s">
        <v>31</v>
      </c>
      <c r="C47" s="44"/>
      <c r="D47" s="54"/>
      <c r="E47" s="8"/>
      <c r="F47" s="8"/>
      <c r="G47" s="8"/>
      <c r="H47" s="8"/>
    </row>
    <row r="48" spans="1:8" x14ac:dyDescent="0.25">
      <c r="A48" s="17"/>
      <c r="B48" s="8" t="s">
        <v>108</v>
      </c>
      <c r="C48" s="44">
        <v>1.8</v>
      </c>
      <c r="D48" s="54">
        <v>6000</v>
      </c>
      <c r="E48" s="8"/>
      <c r="F48" s="8"/>
      <c r="G48" s="44">
        <v>1.8</v>
      </c>
      <c r="H48" s="8">
        <v>2020</v>
      </c>
    </row>
    <row r="49" spans="1:8" x14ac:dyDescent="0.25">
      <c r="A49" s="17"/>
      <c r="B49" s="8" t="s">
        <v>109</v>
      </c>
      <c r="C49" s="44">
        <v>2.4</v>
      </c>
      <c r="D49" s="54">
        <v>5880</v>
      </c>
      <c r="E49" s="8"/>
      <c r="F49" s="8"/>
      <c r="G49" s="44">
        <v>2.4</v>
      </c>
      <c r="H49" s="8">
        <v>2020</v>
      </c>
    </row>
    <row r="50" spans="1:8" x14ac:dyDescent="0.25">
      <c r="A50" s="17"/>
      <c r="B50" s="8" t="s">
        <v>110</v>
      </c>
      <c r="C50" s="44">
        <v>1.4</v>
      </c>
      <c r="D50" s="54">
        <v>3500</v>
      </c>
      <c r="E50" s="8"/>
      <c r="F50" s="8"/>
      <c r="G50" s="44">
        <v>1.4</v>
      </c>
      <c r="H50" s="8">
        <v>2020</v>
      </c>
    </row>
    <row r="51" spans="1:8" s="6" customFormat="1" x14ac:dyDescent="0.25">
      <c r="A51" s="18" t="s">
        <v>35</v>
      </c>
      <c r="B51" s="18" t="s">
        <v>36</v>
      </c>
      <c r="C51" s="45"/>
      <c r="D51" s="57"/>
      <c r="E51" s="18"/>
      <c r="F51" s="18"/>
      <c r="G51" s="18"/>
      <c r="H51" s="18"/>
    </row>
    <row r="52" spans="1:8" s="6" customFormat="1" x14ac:dyDescent="0.25">
      <c r="A52" s="18"/>
      <c r="B52" s="53" t="s">
        <v>30</v>
      </c>
      <c r="C52" s="45"/>
      <c r="D52" s="57"/>
      <c r="E52" s="18"/>
      <c r="F52" s="18"/>
      <c r="G52" s="18"/>
      <c r="H52" s="18"/>
    </row>
    <row r="53" spans="1:8" s="6" customFormat="1" x14ac:dyDescent="0.25">
      <c r="A53" s="18"/>
      <c r="B53" s="8" t="s">
        <v>85</v>
      </c>
      <c r="C53" s="47">
        <v>0.17199999999999999</v>
      </c>
      <c r="D53" s="58">
        <v>350</v>
      </c>
      <c r="E53" s="18"/>
      <c r="F53" s="47">
        <v>0.17199999999999999</v>
      </c>
      <c r="G53" s="17"/>
      <c r="H53" s="17">
        <v>2016</v>
      </c>
    </row>
    <row r="54" spans="1:8" s="43" customFormat="1" x14ac:dyDescent="0.25">
      <c r="A54" s="18"/>
      <c r="B54" s="8" t="s">
        <v>86</v>
      </c>
      <c r="C54" s="47">
        <v>0.1</v>
      </c>
      <c r="D54" s="58">
        <v>187</v>
      </c>
      <c r="E54" s="17"/>
      <c r="F54" s="47">
        <v>0.1</v>
      </c>
      <c r="G54" s="17"/>
      <c r="H54" s="17">
        <v>2017</v>
      </c>
    </row>
    <row r="55" spans="1:8" s="43" customFormat="1" x14ac:dyDescent="0.25">
      <c r="A55" s="18"/>
      <c r="B55" s="8" t="s">
        <v>88</v>
      </c>
      <c r="C55" s="47">
        <v>0.15</v>
      </c>
      <c r="D55" s="58">
        <v>257</v>
      </c>
      <c r="E55" s="17"/>
      <c r="F55" s="47">
        <v>0.15</v>
      </c>
      <c r="G55" s="17"/>
      <c r="H55" s="17">
        <v>2018</v>
      </c>
    </row>
    <row r="56" spans="1:8" s="43" customFormat="1" x14ac:dyDescent="0.25">
      <c r="A56" s="18"/>
      <c r="B56" s="53" t="s">
        <v>31</v>
      </c>
      <c r="C56" s="48"/>
      <c r="D56" s="59"/>
      <c r="E56" s="18"/>
      <c r="F56" s="18"/>
      <c r="G56" s="18"/>
      <c r="H56" s="18"/>
    </row>
    <row r="57" spans="1:8" s="6" customFormat="1" x14ac:dyDescent="0.25">
      <c r="A57" s="18"/>
      <c r="B57" s="34" t="s">
        <v>87</v>
      </c>
      <c r="C57" s="47">
        <v>1.7</v>
      </c>
      <c r="D57" s="58">
        <v>6536</v>
      </c>
      <c r="E57" s="17"/>
      <c r="F57" s="17"/>
      <c r="G57" s="47">
        <v>1.7</v>
      </c>
      <c r="H57" s="17">
        <v>2017</v>
      </c>
    </row>
    <row r="58" spans="1:8" s="43" customFormat="1" x14ac:dyDescent="0.25">
      <c r="A58" s="18"/>
      <c r="B58" s="34" t="s">
        <v>99</v>
      </c>
      <c r="C58" s="47">
        <v>0.8</v>
      </c>
      <c r="D58" s="58">
        <v>2454</v>
      </c>
      <c r="E58" s="17"/>
      <c r="F58" s="17"/>
      <c r="G58" s="47">
        <v>0.8</v>
      </c>
      <c r="H58" s="17">
        <v>2017</v>
      </c>
    </row>
    <row r="59" spans="1:8" x14ac:dyDescent="0.25">
      <c r="A59" s="17"/>
      <c r="B59" s="8" t="s">
        <v>89</v>
      </c>
      <c r="C59" s="47">
        <v>0.48399999999999999</v>
      </c>
      <c r="D59" s="58">
        <v>1000</v>
      </c>
      <c r="E59" s="8"/>
      <c r="F59" s="8"/>
      <c r="G59" s="47">
        <v>0.48399999999999999</v>
      </c>
      <c r="H59" s="8">
        <v>2019</v>
      </c>
    </row>
    <row r="60" spans="1:8" x14ac:dyDescent="0.25">
      <c r="A60" s="17"/>
      <c r="B60" s="8" t="s">
        <v>90</v>
      </c>
      <c r="C60" s="47">
        <v>0.53200000000000003</v>
      </c>
      <c r="D60" s="58">
        <v>720</v>
      </c>
      <c r="E60" s="8"/>
      <c r="F60" s="8"/>
      <c r="G60" s="47">
        <v>0.53200000000000003</v>
      </c>
      <c r="H60" s="8">
        <v>2019</v>
      </c>
    </row>
    <row r="61" spans="1:8" x14ac:dyDescent="0.25">
      <c r="A61" s="17"/>
      <c r="B61" s="8" t="s">
        <v>92</v>
      </c>
      <c r="C61" s="47">
        <v>0.35</v>
      </c>
      <c r="D61" s="58">
        <v>320</v>
      </c>
      <c r="E61" s="8"/>
      <c r="F61" s="8"/>
      <c r="G61" s="47">
        <v>0.35</v>
      </c>
      <c r="H61" s="8">
        <v>2019</v>
      </c>
    </row>
    <row r="62" spans="1:8" x14ac:dyDescent="0.25">
      <c r="A62" s="17" t="s">
        <v>37</v>
      </c>
      <c r="B62" s="18" t="s">
        <v>38</v>
      </c>
      <c r="C62" s="44"/>
      <c r="D62" s="54"/>
      <c r="E62" s="8"/>
      <c r="F62" s="8"/>
      <c r="G62" s="8"/>
      <c r="H62" s="8"/>
    </row>
    <row r="63" spans="1:8" x14ac:dyDescent="0.25">
      <c r="A63" s="17">
        <v>1</v>
      </c>
      <c r="B63" s="53" t="s">
        <v>30</v>
      </c>
      <c r="C63" s="44"/>
      <c r="D63" s="54"/>
      <c r="E63" s="8"/>
      <c r="F63" s="8"/>
      <c r="G63" s="8"/>
      <c r="H63" s="8"/>
    </row>
    <row r="64" spans="1:8" x14ac:dyDescent="0.25">
      <c r="A64" s="17"/>
      <c r="B64" s="8" t="s">
        <v>102</v>
      </c>
      <c r="C64" s="44">
        <v>1.083</v>
      </c>
      <c r="D64" s="54">
        <v>3000</v>
      </c>
      <c r="E64" s="8"/>
      <c r="F64" s="44">
        <v>1.083</v>
      </c>
      <c r="G64" s="8"/>
      <c r="H64" s="8">
        <v>2020</v>
      </c>
    </row>
    <row r="65" spans="1:12" x14ac:dyDescent="0.25">
      <c r="A65" s="17">
        <v>2</v>
      </c>
      <c r="B65" s="53" t="s">
        <v>31</v>
      </c>
      <c r="C65" s="44"/>
      <c r="D65" s="54"/>
      <c r="E65" s="8"/>
      <c r="F65" s="8"/>
      <c r="G65" s="8"/>
      <c r="H65" s="8"/>
    </row>
    <row r="66" spans="1:12" x14ac:dyDescent="0.25">
      <c r="A66" s="17"/>
      <c r="B66" s="8" t="s">
        <v>100</v>
      </c>
      <c r="C66" s="44">
        <v>1.046</v>
      </c>
      <c r="D66" s="54">
        <v>2000</v>
      </c>
      <c r="E66" s="8"/>
      <c r="F66" s="8"/>
      <c r="G66" s="44">
        <v>1.046</v>
      </c>
      <c r="H66" s="8">
        <v>2019</v>
      </c>
    </row>
    <row r="67" spans="1:12" x14ac:dyDescent="0.25">
      <c r="A67" s="17"/>
      <c r="B67" s="8" t="s">
        <v>101</v>
      </c>
      <c r="C67" s="44">
        <v>1.6</v>
      </c>
      <c r="D67" s="54">
        <v>5000</v>
      </c>
      <c r="E67" s="8"/>
      <c r="F67" s="8"/>
      <c r="G67" s="44">
        <v>1.6</v>
      </c>
      <c r="H67" s="8">
        <v>2020</v>
      </c>
    </row>
    <row r="68" spans="1:12" x14ac:dyDescent="0.25">
      <c r="A68" s="17"/>
      <c r="B68" s="8"/>
      <c r="C68" s="44"/>
      <c r="D68" s="54"/>
      <c r="E68" s="8"/>
      <c r="F68" s="8"/>
      <c r="G68" s="8"/>
      <c r="H68" s="8"/>
    </row>
    <row r="69" spans="1:12" x14ac:dyDescent="0.25">
      <c r="A69" s="17" t="s">
        <v>39</v>
      </c>
      <c r="B69" s="18" t="s">
        <v>40</v>
      </c>
      <c r="C69" s="44"/>
      <c r="D69" s="54"/>
      <c r="E69" s="8"/>
      <c r="F69" s="8"/>
      <c r="G69" s="8"/>
      <c r="H69" s="8"/>
    </row>
    <row r="70" spans="1:12" x14ac:dyDescent="0.25">
      <c r="A70" s="17"/>
      <c r="B70" s="18" t="s">
        <v>30</v>
      </c>
      <c r="C70" s="44"/>
      <c r="D70" s="54"/>
      <c r="E70" s="8"/>
      <c r="F70" s="8"/>
      <c r="G70" s="8"/>
      <c r="H70" s="8"/>
    </row>
    <row r="71" spans="1:12" x14ac:dyDescent="0.25">
      <c r="A71" s="17"/>
      <c r="B71" s="8" t="s">
        <v>112</v>
      </c>
      <c r="C71" s="44">
        <v>0.55000000000000004</v>
      </c>
      <c r="D71" s="54">
        <v>1200</v>
      </c>
      <c r="E71" s="8"/>
      <c r="F71" s="44">
        <v>0.55000000000000004</v>
      </c>
      <c r="G71" s="8"/>
      <c r="H71" s="8">
        <v>2020</v>
      </c>
    </row>
    <row r="72" spans="1:12" x14ac:dyDescent="0.25">
      <c r="A72" s="17"/>
      <c r="B72" s="8" t="s">
        <v>31</v>
      </c>
      <c r="C72" s="44"/>
      <c r="D72" s="54"/>
      <c r="E72" s="8"/>
      <c r="F72" s="8"/>
      <c r="G72" s="8"/>
      <c r="H72" s="8"/>
      <c r="J72" s="1" t="s">
        <v>213</v>
      </c>
      <c r="K72" s="1" t="s">
        <v>214</v>
      </c>
      <c r="L72" s="1" t="s">
        <v>215</v>
      </c>
    </row>
    <row r="73" spans="1:12" x14ac:dyDescent="0.25">
      <c r="A73" s="17"/>
      <c r="B73" s="8" t="s">
        <v>113</v>
      </c>
      <c r="C73" s="44">
        <v>1.0549999999999999</v>
      </c>
      <c r="D73" s="54">
        <v>2400</v>
      </c>
      <c r="E73" s="8"/>
      <c r="F73" s="8"/>
      <c r="G73" s="44">
        <v>1.0549999999999999</v>
      </c>
      <c r="H73" s="8">
        <v>2020</v>
      </c>
    </row>
    <row r="74" spans="1:12" x14ac:dyDescent="0.25">
      <c r="A74" s="17"/>
      <c r="B74" s="8" t="s">
        <v>114</v>
      </c>
      <c r="C74" s="44">
        <v>0.86399999999999999</v>
      </c>
      <c r="D74" s="54">
        <v>2000</v>
      </c>
      <c r="E74" s="8"/>
      <c r="F74" s="8"/>
      <c r="G74" s="44">
        <v>0.86399999999999999</v>
      </c>
      <c r="H74" s="8">
        <v>2020</v>
      </c>
    </row>
    <row r="75" spans="1:12" x14ac:dyDescent="0.25">
      <c r="A75" s="17"/>
      <c r="B75" s="8"/>
      <c r="C75" s="44"/>
      <c r="D75" s="54"/>
      <c r="E75" s="8"/>
      <c r="F75" s="8"/>
      <c r="G75" s="8"/>
      <c r="H75" s="8"/>
    </row>
    <row r="76" spans="1:12" x14ac:dyDescent="0.25">
      <c r="A76" s="17" t="s">
        <v>41</v>
      </c>
      <c r="B76" s="18" t="s">
        <v>42</v>
      </c>
      <c r="C76" s="44"/>
      <c r="D76" s="54"/>
      <c r="E76" s="8"/>
      <c r="F76" s="8"/>
      <c r="G76" s="8"/>
      <c r="H76" s="8"/>
    </row>
    <row r="77" spans="1:12" x14ac:dyDescent="0.25">
      <c r="A77" s="17"/>
      <c r="B77" s="18" t="s">
        <v>115</v>
      </c>
      <c r="C77" s="44"/>
      <c r="D77" s="54"/>
      <c r="E77" s="8"/>
      <c r="F77" s="8"/>
      <c r="G77" s="8"/>
      <c r="H77" s="8"/>
    </row>
    <row r="78" spans="1:12" x14ac:dyDescent="0.25">
      <c r="A78" s="17"/>
      <c r="B78" s="8" t="s">
        <v>116</v>
      </c>
      <c r="C78" s="44">
        <v>0.15</v>
      </c>
      <c r="D78" s="54">
        <v>220</v>
      </c>
      <c r="E78" s="8"/>
      <c r="F78" s="44">
        <v>0.15</v>
      </c>
      <c r="G78" s="8"/>
      <c r="H78" s="8">
        <v>2016</v>
      </c>
    </row>
    <row r="79" spans="1:12" x14ac:dyDescent="0.25">
      <c r="A79" s="17"/>
      <c r="B79" s="8" t="s">
        <v>117</v>
      </c>
      <c r="C79" s="44">
        <v>0.1</v>
      </c>
      <c r="D79" s="54">
        <v>480</v>
      </c>
      <c r="E79" s="8"/>
      <c r="F79" s="44">
        <v>0.1</v>
      </c>
      <c r="G79" s="8"/>
      <c r="H79" s="8">
        <v>2017</v>
      </c>
    </row>
    <row r="80" spans="1:12" x14ac:dyDescent="0.25">
      <c r="A80" s="17"/>
      <c r="B80" s="8" t="s">
        <v>118</v>
      </c>
      <c r="C80" s="44">
        <v>2</v>
      </c>
      <c r="D80" s="54">
        <v>3500</v>
      </c>
      <c r="E80" s="8"/>
      <c r="F80" s="44">
        <v>2</v>
      </c>
      <c r="G80" s="8"/>
      <c r="H80" s="8">
        <v>2020</v>
      </c>
    </row>
    <row r="81" spans="1:8" x14ac:dyDescent="0.25">
      <c r="A81" s="17"/>
      <c r="B81" s="8"/>
      <c r="C81" s="44"/>
      <c r="D81" s="54"/>
      <c r="E81" s="8"/>
      <c r="F81" s="8"/>
      <c r="G81" s="8"/>
      <c r="H81" s="8"/>
    </row>
    <row r="82" spans="1:8" x14ac:dyDescent="0.25">
      <c r="A82" s="17" t="s">
        <v>119</v>
      </c>
      <c r="B82" s="18" t="s">
        <v>120</v>
      </c>
      <c r="C82" s="44"/>
      <c r="D82" s="54"/>
      <c r="E82" s="8"/>
      <c r="F82" s="8"/>
      <c r="G82" s="8"/>
      <c r="H82" s="8"/>
    </row>
    <row r="83" spans="1:8" x14ac:dyDescent="0.25">
      <c r="A83" s="17"/>
      <c r="B83" s="18" t="s">
        <v>30</v>
      </c>
      <c r="C83" s="44"/>
      <c r="D83" s="54"/>
      <c r="E83" s="8"/>
      <c r="F83" s="8"/>
      <c r="G83" s="8"/>
      <c r="H83" s="8"/>
    </row>
    <row r="84" spans="1:8" x14ac:dyDescent="0.25">
      <c r="A84" s="17"/>
      <c r="B84" s="8" t="s">
        <v>121</v>
      </c>
      <c r="C84" s="44">
        <v>1.43</v>
      </c>
      <c r="D84" s="54">
        <v>4840</v>
      </c>
      <c r="E84" s="44">
        <v>1.43</v>
      </c>
      <c r="F84" s="8"/>
      <c r="G84" s="8"/>
      <c r="H84" s="8">
        <v>2016</v>
      </c>
    </row>
    <row r="85" spans="1:8" x14ac:dyDescent="0.25">
      <c r="A85" s="17"/>
      <c r="B85" s="8" t="s">
        <v>122</v>
      </c>
      <c r="C85" s="44">
        <v>0.25</v>
      </c>
      <c r="D85" s="54">
        <v>2700</v>
      </c>
      <c r="E85" s="44">
        <v>0.25</v>
      </c>
      <c r="F85" s="8"/>
      <c r="G85" s="8"/>
      <c r="H85" s="8">
        <v>2017</v>
      </c>
    </row>
    <row r="86" spans="1:8" x14ac:dyDescent="0.25">
      <c r="A86" s="19"/>
      <c r="B86" s="9"/>
      <c r="C86" s="46"/>
      <c r="D86" s="60"/>
      <c r="E86" s="9"/>
      <c r="F86" s="9"/>
      <c r="G86" s="9"/>
      <c r="H86" s="9"/>
    </row>
    <row r="87" spans="1:8" x14ac:dyDescent="0.25">
      <c r="A87" s="20"/>
      <c r="B87" s="21" t="s">
        <v>43</v>
      </c>
      <c r="C87" s="51">
        <f>SUM(C8:C86)</f>
        <v>44.668999999999997</v>
      </c>
      <c r="D87" s="61">
        <f>SUM(D8:D86)</f>
        <v>118071</v>
      </c>
      <c r="E87" s="21">
        <f>SUM(E8:E86)</f>
        <v>3.7569999999999997</v>
      </c>
      <c r="F87" s="2">
        <f>SUM(F8:F86)</f>
        <v>11.452</v>
      </c>
      <c r="G87" s="2">
        <f>SUM(G8:G86)</f>
        <v>28.518999999999998</v>
      </c>
      <c r="H87" s="2"/>
    </row>
    <row r="88" spans="1:8" x14ac:dyDescent="0.25">
      <c r="A88" s="3"/>
      <c r="B88" s="2" t="s">
        <v>51</v>
      </c>
      <c r="C88" s="52">
        <f>C87+128.925</f>
        <v>173.59399999999999</v>
      </c>
      <c r="D88" s="62"/>
      <c r="E88" s="2"/>
      <c r="F88" s="2"/>
      <c r="G88" s="2"/>
      <c r="H88" s="2"/>
    </row>
    <row r="89" spans="1:8" x14ac:dyDescent="0.25">
      <c r="A89" s="3"/>
      <c r="B89" s="2" t="s">
        <v>24</v>
      </c>
      <c r="C89" s="52" t="s">
        <v>140</v>
      </c>
      <c r="D89" s="62"/>
      <c r="E89" s="2"/>
      <c r="F89" s="2"/>
      <c r="G89" s="2"/>
      <c r="H89" s="2"/>
    </row>
    <row r="90" spans="1:8" x14ac:dyDescent="0.25">
      <c r="A90" s="20"/>
      <c r="B90" s="21" t="s">
        <v>25</v>
      </c>
      <c r="C90" s="51" t="s">
        <v>141</v>
      </c>
      <c r="D90" s="63"/>
      <c r="E90" s="21"/>
      <c r="F90" s="2"/>
      <c r="G90" s="2"/>
      <c r="H90" s="2"/>
    </row>
  </sheetData>
  <mergeCells count="7">
    <mergeCell ref="A1:H1"/>
    <mergeCell ref="A2:H2"/>
    <mergeCell ref="E3:G3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tong hop </vt:lpstr>
      <vt:lpstr>Đương tỉnh</vt:lpstr>
      <vt:lpstr>Duong huyen</vt:lpstr>
      <vt:lpstr>Ploai duong huyen</vt:lpstr>
      <vt:lpstr>Đtư đương xã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2021-03-04T08:27:53Z</cp:lastPrinted>
  <dcterms:created xsi:type="dcterms:W3CDTF">2021-03-01T01:49:04Z</dcterms:created>
  <dcterms:modified xsi:type="dcterms:W3CDTF">2021-03-08T08:37:28Z</dcterms:modified>
</cp:coreProperties>
</file>