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730" windowHeight="99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1" i="1" l="1"/>
  <c r="D5" i="1"/>
  <c r="F5" i="1" l="1"/>
  <c r="G5" i="1" s="1"/>
  <c r="B6" i="1"/>
  <c r="D6" i="1" s="1"/>
  <c r="F6" i="1" l="1"/>
  <c r="G6" i="1" s="1"/>
  <c r="B7" i="1"/>
  <c r="D7" i="1" s="1"/>
  <c r="F7" i="1" l="1"/>
  <c r="G7" i="1" s="1"/>
  <c r="B8" i="1"/>
  <c r="D8" i="1" s="1"/>
  <c r="B9" i="1" l="1"/>
  <c r="D9" i="1" s="1"/>
  <c r="F8" i="1"/>
  <c r="G8" i="1" s="1"/>
  <c r="B10" i="1" l="1"/>
  <c r="D10" i="1" s="1"/>
  <c r="B11" i="1" s="1"/>
  <c r="F9" i="1"/>
  <c r="G9" i="1" s="1"/>
  <c r="F10" i="1" l="1"/>
  <c r="G10" i="1" s="1"/>
  <c r="D11" i="1"/>
  <c r="B12" i="1" s="1"/>
  <c r="F11" i="1" l="1"/>
  <c r="G11" i="1" s="1"/>
  <c r="D12" i="1" l="1"/>
  <c r="B13" i="1" s="1"/>
  <c r="F12" i="1" l="1"/>
  <c r="G12" i="1" s="1"/>
  <c r="D13" i="1" s="1"/>
  <c r="B14" i="1" s="1"/>
  <c r="F13" i="1" l="1"/>
  <c r="G13" i="1" s="1"/>
  <c r="D14" i="1" l="1"/>
  <c r="B15" i="1" s="1"/>
  <c r="F14" i="1" l="1"/>
  <c r="G14" i="1" s="1"/>
  <c r="D15" i="1" s="1"/>
  <c r="F15" i="1" l="1"/>
  <c r="G15" i="1" s="1"/>
  <c r="B16" i="1"/>
  <c r="D16" i="1" l="1"/>
  <c r="B17" i="1" s="1"/>
  <c r="F16" i="1" l="1"/>
  <c r="G16" i="1" s="1"/>
  <c r="D17" i="1"/>
  <c r="B18" i="1" s="1"/>
  <c r="D18" i="1" s="1"/>
  <c r="F17" i="1" l="1"/>
  <c r="G17" i="1" s="1"/>
  <c r="F18" i="1"/>
  <c r="G18" i="1" s="1"/>
  <c r="B19" i="1"/>
  <c r="G20" i="1" l="1"/>
  <c r="E22" i="1" s="1"/>
  <c r="E23" i="1" s="1"/>
  <c r="C19" i="1"/>
  <c r="C20" i="1" s="1"/>
  <c r="D19" i="1" l="1"/>
</calcChain>
</file>

<file path=xl/comments1.xml><?xml version="1.0" encoding="utf-8"?>
<comments xmlns="http://schemas.openxmlformats.org/spreadsheetml/2006/main">
  <authors>
    <author>HP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<sst xmlns="http://schemas.openxmlformats.org/spreadsheetml/2006/main" count="20" uniqueCount="20">
  <si>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CÒN LẠI</t>
  </si>
  <si>
    <t>THỜI GIAN</t>
  </si>
  <si>
    <t>LÃI/ THÁNG</t>
  </si>
  <si>
    <t>LÃI/NĂM</t>
  </si>
  <si>
    <t>GHI CHÚ</t>
  </si>
  <si>
    <t>Cộng:</t>
  </si>
  <si>
    <t>Gốc:</t>
  </si>
  <si>
    <t>Lãi:</t>
  </si>
  <si>
    <t>Cộng</t>
  </si>
  <si>
    <t>LÃI SUẤT/THÁNG</t>
  </si>
  <si>
    <t>Lãi suất dài hạn tối thiểu tại thời điểm khảo sát là 11,5%/năm</t>
  </si>
  <si>
    <t>TỔNG GIÁ TRỊ  TÀI SẢN PHẢI TRẢ (ĐỒNG)</t>
  </si>
  <si>
    <t>Kỳ 1 (2020)</t>
  </si>
  <si>
    <t>Kỳ 2 (2024)</t>
  </si>
  <si>
    <t>Kỳ 3(2028)</t>
  </si>
  <si>
    <t>Kỳ 4 (2031)</t>
  </si>
  <si>
    <t>Kỳ 5(2034)</t>
  </si>
  <si>
    <t>TRẢ THEO KỲ (ĐỒNG)</t>
  </si>
  <si>
    <t>Phương án 2: PHƯƠNG ÁN HOÀN TRẢ VỐN TÀI SẢN CHỢ KHE TRE THEO 5 KỲ</t>
  </si>
  <si>
    <t>(Ban hành kèm theo Quyết định số 834 /QĐ-UBND ngày 05 tháng 9 năm 2019 của UBND huyện Nam Đông)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</si>
</sst>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#,##0.000;[Red]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8" xfId="1" applyNumberFormat="1" applyFont="1" applyBorder="1"/>
    <xf numFmtId="164" fontId="1" fillId="0" borderId="8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11" xfId="1" applyNumberFormat="1" applyFont="1" applyBorder="1"/>
    <xf numFmtId="0" fontId="0" fillId="0" borderId="10" xfId="0" applyBorder="1" applyAlignment="1">
      <alignment horizontal="center"/>
    </xf>
    <xf numFmtId="164" fontId="2" fillId="0" borderId="8" xfId="1" applyNumberFormat="1" applyFont="1" applyBorder="1"/>
    <xf numFmtId="0" fontId="6" fillId="0" borderId="0" xfId="0" applyFont="1"/>
    <xf numFmtId="0" fontId="3" fillId="0" borderId="0" xfId="0" applyFont="1"/>
    <xf numFmtId="164" fontId="5" fillId="0" borderId="0" xfId="0" applyNumberFormat="1" applyFont="1"/>
    <xf numFmtId="0" fontId="7" fillId="0" borderId="12" xfId="0" applyFont="1" applyBorder="1" applyAlignment="1">
      <alignment horizontal="center"/>
    </xf>
    <xf numFmtId="164" fontId="7" fillId="0" borderId="13" xfId="1" applyNumberFormat="1" applyFont="1" applyBorder="1"/>
    <xf numFmtId="165" fontId="7" fillId="0" borderId="13" xfId="1" applyNumberFormat="1" applyFont="1" applyBorder="1" applyAlignment="1">
      <alignment horizontal="center"/>
    </xf>
    <xf numFmtId="164" fontId="7" fillId="0" borderId="17" xfId="1" applyNumberFormat="1" applyFont="1" applyBorder="1"/>
    <xf numFmtId="164" fontId="7" fillId="0" borderId="11" xfId="1" applyNumberFormat="1" applyFont="1" applyBorder="1"/>
    <xf numFmtId="3" fontId="4" fillId="0" borderId="0" xfId="0" applyNumberFormat="1" applyFont="1" applyAlignment="1">
      <alignment horizontal="right"/>
    </xf>
    <xf numFmtId="166" fontId="0" fillId="0" borderId="11" xfId="1" applyNumberFormat="1" applyFont="1" applyBorder="1" applyAlignment="1">
      <alignment horizontal="center"/>
    </xf>
    <xf numFmtId="166" fontId="7" fillId="0" borderId="13" xfId="1" applyNumberFormat="1" applyFont="1" applyBorder="1" applyAlignment="1">
      <alignment horizontal="center"/>
    </xf>
    <xf numFmtId="164" fontId="4" fillId="0" borderId="9" xfId="0" applyNumberFormat="1" applyFont="1" applyBorder="1" applyAlignment="1"/>
    <xf numFmtId="164" fontId="0" fillId="0" borderId="14" xfId="1" applyNumberFormat="1" applyFont="1" applyBorder="1" applyAlignment="1">
      <alignment horizontal="center" vertical="center" textRotation="180"/>
    </xf>
    <xf numFmtId="164" fontId="0" fillId="0" borderId="15" xfId="1" applyNumberFormat="1" applyFont="1" applyBorder="1" applyAlignment="1">
      <alignment horizontal="center" vertical="center" textRotation="180"/>
    </xf>
    <xf numFmtId="164" fontId="0" fillId="0" borderId="16" xfId="1" applyNumberFormat="1" applyFont="1" applyBorder="1" applyAlignment="1">
      <alignment horizontal="center" vertical="center" textRotation="18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A2" sqref="A2:H2"/>
    </sheetView>
  </sheetViews>
  <sheetFormatPr defaultRowHeight="15" x14ac:dyDescent="0.25"/>
  <cols>
    <col min="1" max="1" width="14.5703125" customWidth="1"/>
    <col min="2" max="2" width="15.85546875" customWidth="1"/>
    <col min="3" max="3" width="16" customWidth="1"/>
    <col min="4" max="4" width="15.42578125" customWidth="1"/>
    <col min="5" max="5" width="22" customWidth="1"/>
    <col min="6" max="7" width="14.85546875" customWidth="1"/>
    <col min="8" max="8" width="14.7109375" customWidth="1"/>
  </cols>
  <sheetData>
    <row r="1" spans="1:8" ht="18.75" x14ac:dyDescent="0.3">
      <c r="A1" s="26" t="s">
        <v>18</v>
      </c>
      <c r="B1" s="26"/>
      <c r="C1" s="26"/>
      <c r="D1" s="26"/>
      <c r="E1" s="26"/>
      <c r="F1" s="26"/>
      <c r="G1" s="26"/>
      <c r="H1" s="26"/>
    </row>
    <row r="2" spans="1:8" ht="20.25" thickBot="1" x14ac:dyDescent="0.4">
      <c r="A2" s="22" t="s">
        <v>19</v>
      </c>
      <c r="B2" s="23"/>
      <c r="C2" s="23"/>
      <c r="D2" s="23"/>
      <c r="E2" s="23"/>
      <c r="F2" s="23"/>
      <c r="G2" s="23"/>
      <c r="H2" s="23"/>
    </row>
    <row r="3" spans="1:8" ht="21.95" customHeight="1" thickTop="1" x14ac:dyDescent="0.25">
      <c r="A3" s="24" t="s">
        <v>1</v>
      </c>
      <c r="B3" s="27" t="s">
        <v>11</v>
      </c>
      <c r="C3" s="27" t="s">
        <v>17</v>
      </c>
      <c r="D3" s="27" t="s">
        <v>0</v>
      </c>
      <c r="E3" s="27" t="s">
        <v>9</v>
      </c>
      <c r="F3" s="27" t="s">
        <v>2</v>
      </c>
      <c r="G3" s="27" t="s">
        <v>3</v>
      </c>
      <c r="H3" s="29" t="s">
        <v>4</v>
      </c>
    </row>
    <row r="4" spans="1:8" ht="40.5" customHeight="1" x14ac:dyDescent="0.25">
      <c r="A4" s="25"/>
      <c r="B4" s="28"/>
      <c r="C4" s="28"/>
      <c r="D4" s="28"/>
      <c r="E4" s="28"/>
      <c r="F4" s="28"/>
      <c r="G4" s="28"/>
      <c r="H4" s="30"/>
    </row>
    <row r="5" spans="1:8" ht="21.95" customHeight="1" x14ac:dyDescent="0.25">
      <c r="A5" s="5" t="s">
        <v>12</v>
      </c>
      <c r="B5" s="4">
        <v>15990865000</v>
      </c>
      <c r="C5" s="14">
        <v>5000000000</v>
      </c>
      <c r="D5" s="4">
        <f t="shared" ref="D5:D19" si="0">B5-C5</f>
        <v>10990865000</v>
      </c>
      <c r="E5" s="16">
        <v>0.95</v>
      </c>
      <c r="F5" s="4">
        <f t="shared" ref="F5:F18" si="1">D5*E5/100</f>
        <v>104413217.5</v>
      </c>
      <c r="G5" s="4">
        <f t="shared" ref="G5:G18" si="2">F5*12</f>
        <v>1252958610</v>
      </c>
      <c r="H5" s="19" t="s">
        <v>10</v>
      </c>
    </row>
    <row r="6" spans="1:8" ht="21.95" customHeight="1" x14ac:dyDescent="0.25">
      <c r="A6" s="10"/>
      <c r="B6" s="11">
        <f t="shared" ref="B6:B19" si="3">D5</f>
        <v>10990865000</v>
      </c>
      <c r="C6" s="11">
        <v>0</v>
      </c>
      <c r="D6" s="11">
        <f t="shared" si="0"/>
        <v>10990865000</v>
      </c>
      <c r="E6" s="17">
        <v>0.95</v>
      </c>
      <c r="F6" s="11">
        <f t="shared" si="1"/>
        <v>104413217.5</v>
      </c>
      <c r="G6" s="11">
        <f t="shared" si="2"/>
        <v>1252958610</v>
      </c>
      <c r="H6" s="20"/>
    </row>
    <row r="7" spans="1:8" ht="21.95" customHeight="1" x14ac:dyDescent="0.25">
      <c r="A7" s="10"/>
      <c r="B7" s="11">
        <f t="shared" si="3"/>
        <v>10990865000</v>
      </c>
      <c r="C7" s="11">
        <v>0</v>
      </c>
      <c r="D7" s="11">
        <f t="shared" si="0"/>
        <v>10990865000</v>
      </c>
      <c r="E7" s="17">
        <v>0.95</v>
      </c>
      <c r="F7" s="11">
        <f t="shared" si="1"/>
        <v>104413217.5</v>
      </c>
      <c r="G7" s="11">
        <f t="shared" si="2"/>
        <v>1252958610</v>
      </c>
      <c r="H7" s="20"/>
    </row>
    <row r="8" spans="1:8" ht="21.95" customHeight="1" x14ac:dyDescent="0.25">
      <c r="A8" s="10"/>
      <c r="B8" s="11">
        <f t="shared" si="3"/>
        <v>10990865000</v>
      </c>
      <c r="C8" s="11">
        <v>0</v>
      </c>
      <c r="D8" s="11">
        <f t="shared" si="0"/>
        <v>10990865000</v>
      </c>
      <c r="E8" s="17">
        <v>0.95</v>
      </c>
      <c r="F8" s="11">
        <f t="shared" si="1"/>
        <v>104413217.5</v>
      </c>
      <c r="G8" s="11">
        <f t="shared" si="2"/>
        <v>1252958610</v>
      </c>
      <c r="H8" s="20"/>
    </row>
    <row r="9" spans="1:8" ht="21.95" customHeight="1" x14ac:dyDescent="0.25">
      <c r="A9" s="10" t="s">
        <v>13</v>
      </c>
      <c r="B9" s="11">
        <f t="shared" si="3"/>
        <v>10990865000</v>
      </c>
      <c r="C9" s="11">
        <v>3000000000</v>
      </c>
      <c r="D9" s="11">
        <f t="shared" si="0"/>
        <v>7990865000</v>
      </c>
      <c r="E9" s="17">
        <v>0.95</v>
      </c>
      <c r="F9" s="11">
        <f t="shared" si="1"/>
        <v>75913217.5</v>
      </c>
      <c r="G9" s="11">
        <f t="shared" si="2"/>
        <v>910958610</v>
      </c>
      <c r="H9" s="20"/>
    </row>
    <row r="10" spans="1:8" ht="21.95" customHeight="1" x14ac:dyDescent="0.25">
      <c r="A10" s="10"/>
      <c r="B10" s="11">
        <f t="shared" si="3"/>
        <v>7990865000</v>
      </c>
      <c r="C10" s="11"/>
      <c r="D10" s="11">
        <f t="shared" si="0"/>
        <v>7990865000</v>
      </c>
      <c r="E10" s="17">
        <v>0.95</v>
      </c>
      <c r="F10" s="11">
        <f t="shared" si="1"/>
        <v>75913217.5</v>
      </c>
      <c r="G10" s="11">
        <f t="shared" si="2"/>
        <v>910958610</v>
      </c>
      <c r="H10" s="20"/>
    </row>
    <row r="11" spans="1:8" ht="21.95" customHeight="1" x14ac:dyDescent="0.25">
      <c r="A11" s="10"/>
      <c r="B11" s="11">
        <f t="shared" si="3"/>
        <v>7990865000</v>
      </c>
      <c r="C11" s="11"/>
      <c r="D11" s="11">
        <f t="shared" si="0"/>
        <v>7990865000</v>
      </c>
      <c r="E11" s="17">
        <v>0.95</v>
      </c>
      <c r="F11" s="11">
        <f t="shared" si="1"/>
        <v>75913217.5</v>
      </c>
      <c r="G11" s="11">
        <f t="shared" si="2"/>
        <v>910958610</v>
      </c>
      <c r="H11" s="20"/>
    </row>
    <row r="12" spans="1:8" ht="21.95" customHeight="1" x14ac:dyDescent="0.25">
      <c r="A12" s="10"/>
      <c r="B12" s="11">
        <f t="shared" si="3"/>
        <v>7990865000</v>
      </c>
      <c r="C12" s="11"/>
      <c r="D12" s="11">
        <f t="shared" si="0"/>
        <v>7990865000</v>
      </c>
      <c r="E12" s="17">
        <v>0.95</v>
      </c>
      <c r="F12" s="11">
        <f t="shared" si="1"/>
        <v>75913217.5</v>
      </c>
      <c r="G12" s="11">
        <f t="shared" si="2"/>
        <v>910958610</v>
      </c>
      <c r="H12" s="20"/>
    </row>
    <row r="13" spans="1:8" ht="21.95" customHeight="1" x14ac:dyDescent="0.25">
      <c r="A13" s="10" t="s">
        <v>14</v>
      </c>
      <c r="B13" s="11">
        <f t="shared" si="3"/>
        <v>7990865000</v>
      </c>
      <c r="C13" s="11">
        <v>3000000000</v>
      </c>
      <c r="D13" s="11">
        <f t="shared" si="0"/>
        <v>4990865000</v>
      </c>
      <c r="E13" s="17">
        <v>0.95</v>
      </c>
      <c r="F13" s="11">
        <f t="shared" si="1"/>
        <v>47413217.5</v>
      </c>
      <c r="G13" s="11">
        <f t="shared" si="2"/>
        <v>568958610</v>
      </c>
      <c r="H13" s="20"/>
    </row>
    <row r="14" spans="1:8" ht="21.95" customHeight="1" x14ac:dyDescent="0.25">
      <c r="A14" s="10"/>
      <c r="B14" s="11">
        <f t="shared" si="3"/>
        <v>4990865000</v>
      </c>
      <c r="C14" s="11"/>
      <c r="D14" s="11">
        <f t="shared" si="0"/>
        <v>4990865000</v>
      </c>
      <c r="E14" s="17">
        <v>0.95</v>
      </c>
      <c r="F14" s="11">
        <f t="shared" si="1"/>
        <v>47413217.5</v>
      </c>
      <c r="G14" s="11">
        <f t="shared" si="2"/>
        <v>568958610</v>
      </c>
      <c r="H14" s="20"/>
    </row>
    <row r="15" spans="1:8" ht="21.95" customHeight="1" x14ac:dyDescent="0.25">
      <c r="A15" s="10"/>
      <c r="B15" s="11">
        <f t="shared" si="3"/>
        <v>4990865000</v>
      </c>
      <c r="C15" s="11"/>
      <c r="D15" s="11">
        <f t="shared" si="0"/>
        <v>4990865000</v>
      </c>
      <c r="E15" s="17">
        <v>0.95</v>
      </c>
      <c r="F15" s="11">
        <f t="shared" si="1"/>
        <v>47413217.5</v>
      </c>
      <c r="G15" s="11">
        <f t="shared" si="2"/>
        <v>568958610</v>
      </c>
      <c r="H15" s="20"/>
    </row>
    <row r="16" spans="1:8" ht="21.95" customHeight="1" x14ac:dyDescent="0.25">
      <c r="A16" s="10" t="s">
        <v>15</v>
      </c>
      <c r="B16" s="11">
        <f t="shared" si="3"/>
        <v>4990865000</v>
      </c>
      <c r="C16" s="11">
        <v>3000000000</v>
      </c>
      <c r="D16" s="11">
        <f t="shared" si="0"/>
        <v>1990865000</v>
      </c>
      <c r="E16" s="17">
        <v>0.95</v>
      </c>
      <c r="F16" s="11">
        <f t="shared" si="1"/>
        <v>18913217.5</v>
      </c>
      <c r="G16" s="11">
        <f t="shared" si="2"/>
        <v>226958610</v>
      </c>
      <c r="H16" s="20"/>
    </row>
    <row r="17" spans="1:8" ht="21.95" customHeight="1" x14ac:dyDescent="0.25">
      <c r="A17" s="10"/>
      <c r="B17" s="11">
        <f t="shared" si="3"/>
        <v>1990865000</v>
      </c>
      <c r="C17" s="11"/>
      <c r="D17" s="11">
        <f t="shared" si="0"/>
        <v>1990865000</v>
      </c>
      <c r="E17" s="17">
        <v>0.95</v>
      </c>
      <c r="F17" s="11">
        <f t="shared" si="1"/>
        <v>18913217.5</v>
      </c>
      <c r="G17" s="11">
        <f t="shared" si="2"/>
        <v>226958610</v>
      </c>
      <c r="H17" s="20"/>
    </row>
    <row r="18" spans="1:8" ht="21.95" customHeight="1" x14ac:dyDescent="0.25">
      <c r="A18" s="10"/>
      <c r="B18" s="11">
        <f t="shared" si="3"/>
        <v>1990865000</v>
      </c>
      <c r="C18" s="11"/>
      <c r="D18" s="11">
        <f t="shared" si="0"/>
        <v>1990865000</v>
      </c>
      <c r="E18" s="17">
        <v>0.95</v>
      </c>
      <c r="F18" s="11">
        <f t="shared" si="1"/>
        <v>18913217.5</v>
      </c>
      <c r="G18" s="11">
        <f t="shared" si="2"/>
        <v>226958610</v>
      </c>
      <c r="H18" s="20"/>
    </row>
    <row r="19" spans="1:8" ht="21.95" customHeight="1" x14ac:dyDescent="0.25">
      <c r="A19" s="10" t="s">
        <v>16</v>
      </c>
      <c r="B19" s="11">
        <f t="shared" si="3"/>
        <v>1990865000</v>
      </c>
      <c r="C19" s="11">
        <f>B19</f>
        <v>1990865000</v>
      </c>
      <c r="D19" s="11">
        <f t="shared" si="0"/>
        <v>0</v>
      </c>
      <c r="E19" s="12"/>
      <c r="F19" s="13"/>
      <c r="G19" s="13"/>
      <c r="H19" s="20"/>
    </row>
    <row r="20" spans="1:8" ht="21.95" customHeight="1" thickBot="1" x14ac:dyDescent="0.3">
      <c r="A20" s="3" t="s">
        <v>5</v>
      </c>
      <c r="B20" s="1"/>
      <c r="C20" s="6">
        <f>SUM(C5:C19)</f>
        <v>15990865000</v>
      </c>
      <c r="D20" s="1"/>
      <c r="E20" s="2"/>
      <c r="F20" s="1"/>
      <c r="G20" s="6">
        <f>SUM(G5:G19)</f>
        <v>11043420540</v>
      </c>
      <c r="H20" s="21"/>
    </row>
    <row r="21" spans="1:8" ht="19.5" thickTop="1" x14ac:dyDescent="0.3">
      <c r="D21" s="7" t="s">
        <v>6</v>
      </c>
      <c r="E21" s="9">
        <f>B5</f>
        <v>15990865000</v>
      </c>
    </row>
    <row r="22" spans="1:8" ht="18.75" x14ac:dyDescent="0.3">
      <c r="D22" s="7" t="s">
        <v>7</v>
      </c>
      <c r="E22" s="9">
        <f>G20</f>
        <v>11043420540</v>
      </c>
    </row>
    <row r="23" spans="1:8" ht="18.75" x14ac:dyDescent="0.3">
      <c r="D23" s="8" t="s">
        <v>8</v>
      </c>
      <c r="E23" s="18">
        <f>SUM(E21:E22)</f>
        <v>27034285540</v>
      </c>
    </row>
    <row r="24" spans="1:8" ht="18.75" x14ac:dyDescent="0.3">
      <c r="D24" s="8"/>
      <c r="E24" s="15"/>
    </row>
  </sheetData>
  <mergeCells count="11">
    <mergeCell ref="H5:H20"/>
    <mergeCell ref="A2:H2"/>
    <mergeCell ref="A3:A4"/>
    <mergeCell ref="A1:H1"/>
    <mergeCell ref="B3:B4"/>
    <mergeCell ref="C3:C4"/>
    <mergeCell ref="D3:D4"/>
    <mergeCell ref="E3:E4"/>
    <mergeCell ref="F3:F4"/>
    <mergeCell ref="G3:G4"/>
    <mergeCell ref="H3:H4"/>
  </mergeCells>
  <pageMargins left="0.7" right="0.25" top="0.5" bottom="0.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2019-05-03T02:40:17Z</cp:lastPrinted>
  <dcterms:created xsi:type="dcterms:W3CDTF">2018-11-14T09:02:43Z</dcterms:created>
  <dcterms:modified xsi:type="dcterms:W3CDTF">2019-09-05T09:17:47Z</dcterms:modified>
</cp:coreProperties>
</file>