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Năm 2019 " sheetId="1" r:id="rId1"/>
  </sheets>
  <definedNames>
    <definedName name="_xlnm.Print_Titles" localSheetId="0">'Năm 2019 '!$5:$6</definedName>
  </definedNames>
  <calcPr fullCalcOnLoad="1"/>
</workbook>
</file>

<file path=xl/sharedStrings.xml><?xml version="1.0" encoding="utf-8"?>
<sst xmlns="http://schemas.openxmlformats.org/spreadsheetml/2006/main" count="175" uniqueCount="111">
  <si>
    <t>Chỉ tiêu</t>
  </si>
  <si>
    <t>ĐVT</t>
  </si>
  <si>
    <t>Thực hiện năm 2018</t>
  </si>
  <si>
    <t>Năm 2019</t>
  </si>
  <si>
    <t>KH năm 2020</t>
  </si>
  <si>
    <t>So sánh</t>
  </si>
  <si>
    <t>Ghi chú</t>
  </si>
  <si>
    <t>KH năm 2019</t>
  </si>
  <si>
    <t>Ước TH năm 2019</t>
  </si>
  <si>
    <t>TH 2019/ TH 2018</t>
  </si>
  <si>
    <t>TH 2019/ KH 2019</t>
  </si>
  <si>
    <t>KH 2020/ TH 2019</t>
  </si>
  <si>
    <t>A. Nông, lâm, ngư nghiệp</t>
  </si>
  <si>
    <t>1. Nông nghiệp</t>
  </si>
  <si>
    <t>a. Sản lượng cây trồng</t>
  </si>
  <si>
    <t>- Sản lượng lương thực có hạt:</t>
  </si>
  <si>
    <t>tấn</t>
  </si>
  <si>
    <t>+ Riêng thóc</t>
  </si>
  <si>
    <t>+ Ngô</t>
  </si>
  <si>
    <t>- Lạc vỏ</t>
  </si>
  <si>
    <t>- Sắn</t>
  </si>
  <si>
    <t>- Cao su mủ tươi</t>
  </si>
  <si>
    <t>b. Diện tích một số cây chủ yếu</t>
  </si>
  <si>
    <t>* Tổng DT gieo trồng cây hàng năm</t>
  </si>
  <si>
    <t>ha</t>
  </si>
  <si>
    <t>- Lúa cả năm</t>
  </si>
  <si>
    <t>+ Vụ Đông xuân</t>
  </si>
  <si>
    <t>+ Vụ Hè thu</t>
  </si>
  <si>
    <t>- Ngô</t>
  </si>
  <si>
    <t>+ Trong đó sắn công nghiệp</t>
  </si>
  <si>
    <t>- Khoai lang</t>
  </si>
  <si>
    <t>- Đậu các loại</t>
  </si>
  <si>
    <t>- Rau các loại</t>
  </si>
  <si>
    <t>- Cây lấy bột khác</t>
  </si>
  <si>
    <t>- Cây Mía</t>
  </si>
  <si>
    <t>- Cao su</t>
  </si>
  <si>
    <t>+ Trong đó trồng mới</t>
  </si>
  <si>
    <t>- Cây làm thức ăn gia súc</t>
  </si>
  <si>
    <t>* Số km kênh mương được kiên cố</t>
  </si>
  <si>
    <t>km</t>
  </si>
  <si>
    <t>c. Giá trị thu nhập chủ yếu</t>
  </si>
  <si>
    <t>- Giá trị thu nhập trên ha canh tác</t>
  </si>
  <si>
    <t>Tr.đồng</t>
  </si>
  <si>
    <t>- Giá trị thu nhập trên 1ha vườn</t>
  </si>
  <si>
    <t>- Giá trị thu hoạch trên 1hacao su</t>
  </si>
  <si>
    <t>2. Chăn nuôi</t>
  </si>
  <si>
    <t>- Đàn trâu</t>
  </si>
  <si>
    <t>con</t>
  </si>
  <si>
    <t>- Đàn bò</t>
  </si>
  <si>
    <t>Trong đó: Đàn bò lai</t>
  </si>
  <si>
    <t>- Đàn lợn</t>
  </si>
  <si>
    <t>con/năm</t>
  </si>
  <si>
    <t>Tr.đó: - Đàn lợn có mặt tại thời điểm</t>
  </si>
  <si>
    <t>- Đàn lợn nái sinh sản</t>
  </si>
  <si>
    <t>- Đàn gia cầm</t>
  </si>
  <si>
    <t>- Đàn ong</t>
  </si>
  <si>
    <t>đàn</t>
  </si>
  <si>
    <t>+ Sản lượng mật</t>
  </si>
  <si>
    <t>3. Lâm nghiệp</t>
  </si>
  <si>
    <t>- Tổng diện tích rừng hiện có</t>
  </si>
  <si>
    <t>- Diện tích rừng trồng</t>
  </si>
  <si>
    <t>+ Trong đó trồng mới rừng</t>
  </si>
  <si>
    <t>- Trồng cây phân tán</t>
  </si>
  <si>
    <t>1.000 cây</t>
  </si>
  <si>
    <t>- Chăm sóc rừng</t>
  </si>
  <si>
    <t>+ Trong đó: rừng trồng</t>
  </si>
  <si>
    <t>rừng tự nhiên</t>
  </si>
  <si>
    <t>- Khoanh nuôi tái sinh</t>
  </si>
  <si>
    <t>+ Trong đó: rừng tự nhiên đã giao</t>
  </si>
  <si>
    <t>rừng của các tổ chức</t>
  </si>
  <si>
    <t>- Quản lý bảo vệ rừng</t>
  </si>
  <si>
    <t>- Làm giàu rừng (rừng đã giao cho CĐ)</t>
  </si>
  <si>
    <t>- Quản lý rừng cộng đồng, hộ gia đình</t>
  </si>
  <si>
    <t>- Sản lượng khai thác gỗ</t>
  </si>
  <si>
    <r>
      <t>1.000 m</t>
    </r>
    <r>
      <rPr>
        <vertAlign val="superscript"/>
        <sz val="12"/>
        <rFont val="Times New Roman"/>
        <family val="1"/>
      </rPr>
      <t>3</t>
    </r>
  </si>
  <si>
    <t>Trong đó: + Gỗ rừng tự nhiên:</t>
  </si>
  <si>
    <t xml:space="preserve">   + Gỗ rừng trồng:</t>
  </si>
  <si>
    <t>- G/trị thu hoạch 1ha rừng trồng/chu kỳ</t>
  </si>
  <si>
    <t>Tr. đồng</t>
  </si>
  <si>
    <t>- Tỷ lệ che phủ rừng</t>
  </si>
  <si>
    <t>%</t>
  </si>
  <si>
    <t>4. Thủy hải sản</t>
  </si>
  <si>
    <t>- Diện tích nuôi trồng thủy hải sản</t>
  </si>
  <si>
    <t>Trong đó: + Nuôi nước ngọt</t>
  </si>
  <si>
    <t>+ Nuôi lồng:</t>
  </si>
  <si>
    <r>
      <t>m</t>
    </r>
    <r>
      <rPr>
        <vertAlign val="superscript"/>
        <sz val="12"/>
        <rFont val="Times New Roman"/>
        <family val="1"/>
      </rPr>
      <t>3</t>
    </r>
  </si>
  <si>
    <t>- Sản lượng đánh bắt thủy hải sản</t>
  </si>
  <si>
    <t>+ Sông đầm (ao hồ)</t>
  </si>
  <si>
    <t>- Sản lượng nuôi trồng</t>
  </si>
  <si>
    <t>+ Nuôi nước ngọt</t>
  </si>
  <si>
    <t>- Giá trị thu hoạch/ha DT canh tác TS</t>
  </si>
  <si>
    <t>5. Môi trường</t>
  </si>
  <si>
    <t>- Tỷ lệ hộ SD nước sạch (nước an toàn)</t>
  </si>
  <si>
    <t>Trong đó: Thị trấn Khe Tre</t>
  </si>
  <si>
    <t>Xã Hương Phú</t>
  </si>
  <si>
    <t>Xã Hương Lộc</t>
  </si>
  <si>
    <t>Xã Thượng Lộ</t>
  </si>
  <si>
    <t>Xã Hương Hòa</t>
  </si>
  <si>
    <t>Xã Hương Sơn</t>
  </si>
  <si>
    <t>Xã Hương Giang</t>
  </si>
  <si>
    <t>Xã Thượng Nhật</t>
  </si>
  <si>
    <t>Xã Hương Hữu</t>
  </si>
  <si>
    <t>Xã Thượng Long</t>
  </si>
  <si>
    <t>Xã Thượng Quảng</t>
  </si>
  <si>
    <t>- Tỷ lệ hộ nông thôn SD nước HVS</t>
  </si>
  <si>
    <t>Chiếm 63%</t>
  </si>
  <si>
    <t>Có 43,5 ha không cho thu hoạch</t>
  </si>
  <si>
    <t>CÁC SẢN PHẨM CHỦ YẾU</t>
  </si>
  <si>
    <t>PHỤ LỤC II</t>
  </si>
  <si>
    <t>3.000-3.400</t>
  </si>
  <si>
    <t>(Kèm theo Báo cáo số: 357/BC-UBND ngày 29 tháng 11 năm 2019 của UBND huyện Nam Đông)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</si>
</sst>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_(* #,##0.0_);_(* \(#,##0.0\);_(* &quot;-&quot;?_);_(@_)"/>
    <numFmt numFmtId="179" formatCode="_(* #,##0.0_);_(* \(#,##0.0\);_(* &quot;-&quot;??_);_(@_)"/>
    <numFmt numFmtId="180" formatCode="_(* #,##0_);_(* \(#,##0\);_(* &quot;-&quot;??_);_(@_)"/>
  </numFmts>
  <fonts count="52">
    <font>
      <sz val="10"/>
      <name val="Arial"/>
      <family val="2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double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 style="thin"/>
      <right style="double"/>
      <top>
        <color indexed="63"/>
      </top>
      <bottom style="thin"/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Font="1" applyBorder="1" applyAlignment="1">
      <alignment/>
    </xf>
    <xf numFmtId="178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4" fillId="0" borderId="14" xfId="0" applyFont="1" applyBorder="1" applyAlignment="1" quotePrefix="1">
      <alignment vertical="center"/>
    </xf>
    <xf numFmtId="0" fontId="4" fillId="0" borderId="15" xfId="0" applyFont="1" applyBorder="1" applyAlignment="1">
      <alignment horizontal="center" vertical="center"/>
    </xf>
    <xf numFmtId="179" fontId="4" fillId="0" borderId="15" xfId="41" applyNumberFormat="1" applyFont="1" applyFill="1" applyBorder="1" applyAlignment="1">
      <alignment vertical="center"/>
    </xf>
    <xf numFmtId="179" fontId="4" fillId="33" borderId="15" xfId="43" applyNumberFormat="1" applyFont="1" applyFill="1" applyBorder="1" applyAlignment="1">
      <alignment vertical="center"/>
    </xf>
    <xf numFmtId="179" fontId="4" fillId="0" borderId="15" xfId="41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0" fontId="4" fillId="0" borderId="17" xfId="0" applyFont="1" applyBorder="1" applyAlignment="1" quotePrefix="1">
      <alignment horizontal="left" vertical="center" indent="5"/>
    </xf>
    <xf numFmtId="0" fontId="4" fillId="0" borderId="18" xfId="0" applyFont="1" applyBorder="1" applyAlignment="1">
      <alignment horizontal="center" vertical="center"/>
    </xf>
    <xf numFmtId="179" fontId="4" fillId="0" borderId="18" xfId="41" applyNumberFormat="1" applyFont="1" applyBorder="1" applyAlignment="1">
      <alignment vertical="center"/>
    </xf>
    <xf numFmtId="179" fontId="4" fillId="33" borderId="18" xfId="43" applyNumberFormat="1" applyFont="1" applyFill="1" applyBorder="1" applyAlignment="1">
      <alignment vertical="center"/>
    </xf>
    <xf numFmtId="179" fontId="4" fillId="0" borderId="18" xfId="41" applyNumberFormat="1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4" fillId="0" borderId="17" xfId="0" applyFont="1" applyBorder="1" applyAlignment="1" quotePrefix="1">
      <alignment vertical="center"/>
    </xf>
    <xf numFmtId="0" fontId="4" fillId="0" borderId="20" xfId="0" applyFont="1" applyBorder="1" applyAlignment="1" quotePrefix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1" xfId="41" applyNumberFormat="1" applyFont="1" applyBorder="1" applyAlignment="1">
      <alignment vertical="center"/>
    </xf>
    <xf numFmtId="179" fontId="4" fillId="33" borderId="21" xfId="43" applyNumberFormat="1" applyFont="1" applyFill="1" applyBorder="1" applyAlignment="1">
      <alignment horizontal="right" vertical="center"/>
    </xf>
    <xf numFmtId="179" fontId="4" fillId="0" borderId="21" xfId="41" applyNumberFormat="1" applyFont="1" applyFill="1" applyBorder="1" applyAlignment="1">
      <alignment vertical="center"/>
    </xf>
    <xf numFmtId="178" fontId="5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79" fontId="4" fillId="0" borderId="24" xfId="41" applyNumberFormat="1" applyFont="1" applyBorder="1" applyAlignment="1">
      <alignment vertical="center"/>
    </xf>
    <xf numFmtId="179" fontId="4" fillId="33" borderId="24" xfId="43" applyNumberFormat="1" applyFont="1" applyFill="1" applyBorder="1" applyAlignment="1">
      <alignment vertical="center"/>
    </xf>
    <xf numFmtId="170" fontId="4" fillId="0" borderId="24" xfId="44" applyFont="1" applyFill="1" applyBorder="1" applyAlignment="1">
      <alignment vertical="center"/>
    </xf>
    <xf numFmtId="179" fontId="4" fillId="0" borderId="25" xfId="41" applyNumberFormat="1" applyFont="1" applyBorder="1" applyAlignment="1">
      <alignment vertical="center"/>
    </xf>
    <xf numFmtId="0" fontId="0" fillId="0" borderId="26" xfId="0" applyFont="1" applyBorder="1" applyAlignment="1">
      <alignment/>
    </xf>
    <xf numFmtId="0" fontId="4" fillId="0" borderId="14" xfId="0" applyFont="1" applyBorder="1" applyAlignment="1">
      <alignment vertical="center"/>
    </xf>
    <xf numFmtId="179" fontId="4" fillId="33" borderId="21" xfId="43" applyNumberFormat="1" applyFont="1" applyFill="1" applyBorder="1" applyAlignment="1">
      <alignment vertical="center"/>
    </xf>
    <xf numFmtId="0" fontId="0" fillId="0" borderId="22" xfId="0" applyFont="1" applyBorder="1" applyAlignment="1">
      <alignment/>
    </xf>
    <xf numFmtId="0" fontId="4" fillId="0" borderId="27" xfId="0" applyFont="1" applyBorder="1" applyAlignment="1" quotePrefix="1">
      <alignment vertical="center"/>
    </xf>
    <xf numFmtId="0" fontId="4" fillId="0" borderId="28" xfId="0" applyFont="1" applyBorder="1" applyAlignment="1">
      <alignment horizontal="center" vertical="center"/>
    </xf>
    <xf numFmtId="179" fontId="4" fillId="0" borderId="28" xfId="41" applyNumberFormat="1" applyFont="1" applyBorder="1" applyAlignment="1">
      <alignment vertical="center"/>
    </xf>
    <xf numFmtId="179" fontId="4" fillId="33" borderId="28" xfId="43" applyNumberFormat="1" applyFont="1" applyFill="1" applyBorder="1" applyAlignment="1">
      <alignment vertical="center"/>
    </xf>
    <xf numFmtId="179" fontId="4" fillId="0" borderId="28" xfId="41" applyNumberFormat="1" applyFont="1" applyFill="1" applyBorder="1" applyAlignment="1">
      <alignment vertical="center"/>
    </xf>
    <xf numFmtId="0" fontId="0" fillId="0" borderId="29" xfId="0" applyFont="1" applyBorder="1" applyAlignment="1">
      <alignment/>
    </xf>
    <xf numFmtId="171" fontId="4" fillId="0" borderId="21" xfId="58" applyNumberFormat="1" applyFont="1" applyBorder="1" applyAlignment="1">
      <alignment horizontal="center" vertical="center"/>
    </xf>
    <xf numFmtId="171" fontId="4" fillId="33" borderId="21" xfId="59" applyNumberFormat="1" applyFont="1" applyFill="1" applyBorder="1" applyAlignment="1">
      <alignment horizontal="center" vertical="center"/>
    </xf>
    <xf numFmtId="171" fontId="4" fillId="0" borderId="21" xfId="41" applyNumberFormat="1" applyFont="1" applyFill="1" applyBorder="1" applyAlignment="1">
      <alignment vertical="center"/>
    </xf>
    <xf numFmtId="171" fontId="4" fillId="0" borderId="10" xfId="58" applyNumberFormat="1" applyFont="1" applyBorder="1" applyAlignment="1">
      <alignment horizontal="center" vertical="center"/>
    </xf>
    <xf numFmtId="171" fontId="4" fillId="33" borderId="10" xfId="59" applyNumberFormat="1" applyFont="1" applyFill="1" applyBorder="1" applyAlignment="1">
      <alignment horizontal="center" vertical="center"/>
    </xf>
    <xf numFmtId="171" fontId="4" fillId="0" borderId="10" xfId="41" applyNumberFormat="1" applyFont="1" applyFill="1" applyBorder="1" applyAlignment="1">
      <alignment vertical="center"/>
    </xf>
    <xf numFmtId="179" fontId="4" fillId="0" borderId="12" xfId="41" applyNumberFormat="1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left" vertical="center" wrapText="1"/>
    </xf>
    <xf numFmtId="0" fontId="4" fillId="0" borderId="17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left" vertical="center" wrapText="1"/>
    </xf>
    <xf numFmtId="179" fontId="2" fillId="0" borderId="10" xfId="41" applyNumberFormat="1" applyFont="1" applyBorder="1" applyAlignment="1">
      <alignment vertical="center"/>
    </xf>
    <xf numFmtId="179" fontId="2" fillId="33" borderId="10" xfId="43" applyNumberFormat="1" applyFont="1" applyFill="1" applyBorder="1" applyAlignment="1">
      <alignment vertical="center"/>
    </xf>
    <xf numFmtId="179" fontId="2" fillId="0" borderId="10" xfId="41" applyNumberFormat="1" applyFont="1" applyFill="1" applyBorder="1" applyAlignment="1">
      <alignment vertical="center"/>
    </xf>
    <xf numFmtId="179" fontId="2" fillId="0" borderId="12" xfId="41" applyNumberFormat="1" applyFont="1" applyBorder="1" applyAlignment="1">
      <alignment vertical="center"/>
    </xf>
    <xf numFmtId="180" fontId="4" fillId="0" borderId="28" xfId="41" applyNumberFormat="1" applyFont="1" applyBorder="1" applyAlignment="1">
      <alignment horizontal="center" vertical="center"/>
    </xf>
    <xf numFmtId="180" fontId="4" fillId="33" borderId="28" xfId="41" applyNumberFormat="1" applyFont="1" applyFill="1" applyBorder="1" applyAlignment="1">
      <alignment horizontal="center" vertical="center"/>
    </xf>
    <xf numFmtId="180" fontId="4" fillId="0" borderId="28" xfId="41" applyNumberFormat="1" applyFont="1" applyFill="1" applyBorder="1" applyAlignment="1">
      <alignment vertical="center"/>
    </xf>
    <xf numFmtId="179" fontId="0" fillId="0" borderId="29" xfId="0" applyNumberFormat="1" applyFont="1" applyBorder="1" applyAlignment="1">
      <alignment/>
    </xf>
    <xf numFmtId="180" fontId="4" fillId="0" borderId="18" xfId="41" applyNumberFormat="1" applyFont="1" applyBorder="1" applyAlignment="1">
      <alignment horizontal="center" vertical="center"/>
    </xf>
    <xf numFmtId="180" fontId="4" fillId="33" borderId="18" xfId="41" applyNumberFormat="1" applyFont="1" applyFill="1" applyBorder="1" applyAlignment="1">
      <alignment horizontal="center" vertical="center"/>
    </xf>
    <xf numFmtId="180" fontId="4" fillId="0" borderId="18" xfId="41" applyNumberFormat="1" applyFont="1" applyFill="1" applyBorder="1" applyAlignment="1">
      <alignment vertical="center"/>
    </xf>
    <xf numFmtId="179" fontId="0" fillId="0" borderId="19" xfId="0" applyNumberFormat="1" applyFont="1" applyBorder="1" applyAlignment="1">
      <alignment/>
    </xf>
    <xf numFmtId="0" fontId="4" fillId="0" borderId="17" xfId="0" applyFont="1" applyBorder="1" applyAlignment="1">
      <alignment horizontal="left" vertical="center" indent="2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 quotePrefix="1">
      <alignment horizontal="left" vertical="center" indent="4"/>
    </xf>
    <xf numFmtId="171" fontId="0" fillId="0" borderId="19" xfId="41" applyFont="1" applyBorder="1" applyAlignment="1">
      <alignment/>
    </xf>
    <xf numFmtId="0" fontId="4" fillId="0" borderId="11" xfId="0" applyFont="1" applyBorder="1" applyAlignment="1" quotePrefix="1">
      <alignment vertical="center"/>
    </xf>
    <xf numFmtId="179" fontId="4" fillId="0" borderId="10" xfId="41" applyNumberFormat="1" applyFont="1" applyBorder="1" applyAlignment="1">
      <alignment vertical="center"/>
    </xf>
    <xf numFmtId="179" fontId="4" fillId="33" borderId="10" xfId="43" applyNumberFormat="1" applyFont="1" applyFill="1" applyBorder="1" applyAlignment="1">
      <alignment vertical="center"/>
    </xf>
    <xf numFmtId="179" fontId="4" fillId="0" borderId="10" xfId="41" applyNumberFormat="1" applyFont="1" applyFill="1" applyBorder="1" applyAlignment="1">
      <alignment vertical="center"/>
    </xf>
    <xf numFmtId="179" fontId="4" fillId="0" borderId="28" xfId="41" applyNumberFormat="1" applyFont="1" applyBorder="1" applyAlignment="1">
      <alignment horizontal="center" vertical="center"/>
    </xf>
    <xf numFmtId="179" fontId="4" fillId="33" borderId="28" xfId="43" applyNumberFormat="1" applyFont="1" applyFill="1" applyBorder="1" applyAlignment="1">
      <alignment horizontal="center" vertical="center"/>
    </xf>
    <xf numFmtId="0" fontId="4" fillId="0" borderId="20" xfId="0" applyFont="1" applyBorder="1" applyAlignment="1" quotePrefix="1">
      <alignment horizontal="left" vertical="center" indent="2"/>
    </xf>
    <xf numFmtId="179" fontId="4" fillId="0" borderId="21" xfId="41" applyNumberFormat="1" applyFont="1" applyBorder="1" applyAlignment="1">
      <alignment horizontal="center" vertical="center"/>
    </xf>
    <xf numFmtId="179" fontId="4" fillId="33" borderId="21" xfId="43" applyNumberFormat="1" applyFont="1" applyFill="1" applyBorder="1" applyAlignment="1">
      <alignment horizontal="center" vertical="center"/>
    </xf>
    <xf numFmtId="179" fontId="4" fillId="0" borderId="22" xfId="41" applyNumberFormat="1" applyFont="1" applyBorder="1" applyAlignment="1">
      <alignment horizontal="center" vertical="center"/>
    </xf>
    <xf numFmtId="0" fontId="4" fillId="0" borderId="23" xfId="0" applyFont="1" applyBorder="1" applyAlignment="1" quotePrefix="1">
      <alignment horizontal="left" vertical="center"/>
    </xf>
    <xf numFmtId="179" fontId="4" fillId="0" borderId="24" xfId="41" applyNumberFormat="1" applyFont="1" applyBorder="1" applyAlignment="1">
      <alignment horizontal="center" vertical="center"/>
    </xf>
    <xf numFmtId="179" fontId="4" fillId="33" borderId="24" xfId="43" applyNumberFormat="1" applyFont="1" applyFill="1" applyBorder="1" applyAlignment="1">
      <alignment horizontal="center" vertical="center"/>
    </xf>
    <xf numFmtId="179" fontId="4" fillId="0" borderId="24" xfId="41" applyNumberFormat="1" applyFont="1" applyFill="1" applyBorder="1" applyAlignment="1">
      <alignment vertical="center"/>
    </xf>
    <xf numFmtId="0" fontId="0" fillId="0" borderId="30" xfId="0" applyFont="1" applyBorder="1" applyAlignment="1">
      <alignment/>
    </xf>
    <xf numFmtId="0" fontId="4" fillId="0" borderId="27" xfId="0" applyFont="1" applyBorder="1" applyAlignment="1" quotePrefix="1">
      <alignment horizontal="left" vertical="center"/>
    </xf>
    <xf numFmtId="0" fontId="4" fillId="0" borderId="17" xfId="0" applyFont="1" applyBorder="1" applyAlignment="1" quotePrefix="1">
      <alignment horizontal="left" vertical="center" indent="2"/>
    </xf>
    <xf numFmtId="179" fontId="4" fillId="0" borderId="18" xfId="41" applyNumberFormat="1" applyFont="1" applyBorder="1" applyAlignment="1">
      <alignment horizontal="center" vertical="center"/>
    </xf>
    <xf numFmtId="179" fontId="4" fillId="33" borderId="18" xfId="43" applyNumberFormat="1" applyFont="1" applyFill="1" applyBorder="1" applyAlignment="1">
      <alignment horizontal="center" vertical="center"/>
    </xf>
    <xf numFmtId="179" fontId="4" fillId="0" borderId="19" xfId="41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indent="9"/>
    </xf>
    <xf numFmtId="0" fontId="4" fillId="0" borderId="17" xfId="0" applyFont="1" applyBorder="1" applyAlignment="1" quotePrefix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indent="8"/>
    </xf>
    <xf numFmtId="171" fontId="4" fillId="0" borderId="18" xfId="41" applyFont="1" applyBorder="1" applyAlignment="1">
      <alignment horizontal="center" vertical="center"/>
    </xf>
    <xf numFmtId="171" fontId="4" fillId="33" borderId="18" xfId="43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indent="7"/>
    </xf>
    <xf numFmtId="0" fontId="0" fillId="0" borderId="19" xfId="0" applyFont="1" applyBorder="1" applyAlignment="1">
      <alignment horizontal="center" vertical="center"/>
    </xf>
    <xf numFmtId="179" fontId="4" fillId="0" borderId="10" xfId="41" applyNumberFormat="1" applyFont="1" applyBorder="1" applyAlignment="1">
      <alignment horizontal="center" vertical="center"/>
    </xf>
    <xf numFmtId="179" fontId="4" fillId="33" borderId="10" xfId="43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 indent="1"/>
    </xf>
    <xf numFmtId="179" fontId="4" fillId="0" borderId="28" xfId="58" applyNumberFormat="1" applyFont="1" applyBorder="1" applyAlignment="1">
      <alignment horizontal="center" vertical="center"/>
    </xf>
    <xf numFmtId="179" fontId="4" fillId="33" borderId="28" xfId="59" applyNumberFormat="1" applyFont="1" applyFill="1" applyBorder="1" applyAlignment="1">
      <alignment horizontal="center" vertical="center"/>
    </xf>
    <xf numFmtId="0" fontId="4" fillId="0" borderId="31" xfId="0" applyFont="1" applyBorder="1" applyAlignment="1" quotePrefix="1">
      <alignment horizontal="left" vertical="center" indent="6"/>
    </xf>
    <xf numFmtId="0" fontId="4" fillId="0" borderId="32" xfId="0" applyFont="1" applyBorder="1" applyAlignment="1">
      <alignment horizontal="center" vertical="center"/>
    </xf>
    <xf numFmtId="179" fontId="4" fillId="0" borderId="32" xfId="41" applyNumberFormat="1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9" fontId="4" fillId="0" borderId="10" xfId="58" applyFont="1" applyBorder="1" applyAlignment="1">
      <alignment horizontal="center" vertical="center"/>
    </xf>
    <xf numFmtId="9" fontId="4" fillId="33" borderId="10" xfId="59" applyFont="1" applyFill="1" applyBorder="1" applyAlignment="1">
      <alignment horizontal="center" vertical="center"/>
    </xf>
    <xf numFmtId="0" fontId="4" fillId="0" borderId="27" xfId="0" applyFont="1" applyBorder="1" applyAlignment="1" quotePrefix="1">
      <alignment horizontal="left" vertical="center" indent="2"/>
    </xf>
    <xf numFmtId="9" fontId="4" fillId="0" borderId="21" xfId="58" applyFont="1" applyBorder="1" applyAlignment="1">
      <alignment horizontal="center" vertical="center"/>
    </xf>
    <xf numFmtId="9" fontId="4" fillId="33" borderId="21" xfId="59" applyFont="1" applyFill="1" applyBorder="1" applyAlignment="1">
      <alignment horizontal="center" vertical="center"/>
    </xf>
    <xf numFmtId="0" fontId="4" fillId="0" borderId="11" xfId="0" applyFont="1" applyBorder="1" applyAlignment="1" quotePrefix="1">
      <alignment horizontal="left" vertical="center" indent="2"/>
    </xf>
    <xf numFmtId="0" fontId="4" fillId="0" borderId="23" xfId="0" applyFont="1" applyBorder="1" applyAlignment="1" quotePrefix="1">
      <alignment vertical="center" wrapText="1"/>
    </xf>
    <xf numFmtId="179" fontId="4" fillId="33" borderId="34" xfId="43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left" vertical="center"/>
    </xf>
    <xf numFmtId="179" fontId="9" fillId="0" borderId="19" xfId="41" applyNumberFormat="1" applyFont="1" applyBorder="1" applyAlignment="1">
      <alignment vertical="center"/>
    </xf>
    <xf numFmtId="0" fontId="4" fillId="0" borderId="17" xfId="0" applyFont="1" applyBorder="1" applyAlignment="1">
      <alignment horizontal="left" vertical="center" indent="5"/>
    </xf>
    <xf numFmtId="0" fontId="4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35" xfId="0" applyFont="1" applyBorder="1" applyAlignment="1" quotePrefix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50" fillId="0" borderId="0" xfId="0" applyFont="1" applyAlignment="1">
      <alignment/>
    </xf>
    <xf numFmtId="179" fontId="51" fillId="33" borderId="21" xfId="43" applyNumberFormat="1" applyFont="1" applyFill="1" applyBorder="1" applyAlignment="1">
      <alignment horizontal="center" vertical="center"/>
    </xf>
    <xf numFmtId="179" fontId="51" fillId="0" borderId="32" xfId="41" applyNumberFormat="1" applyFont="1" applyBorder="1" applyAlignment="1">
      <alignment horizontal="center" vertical="center"/>
    </xf>
    <xf numFmtId="9" fontId="0" fillId="0" borderId="19" xfId="0" applyNumberFormat="1" applyFont="1" applyBorder="1" applyAlignment="1">
      <alignment horizontal="center" vertical="center"/>
    </xf>
    <xf numFmtId="179" fontId="2" fillId="0" borderId="15" xfId="41" applyNumberFormat="1" applyFont="1" applyBorder="1" applyAlignment="1">
      <alignment vertical="center"/>
    </xf>
    <xf numFmtId="179" fontId="11" fillId="0" borderId="16" xfId="41" applyNumberFormat="1" applyFont="1" applyBorder="1" applyAlignment="1">
      <alignment vertical="center"/>
    </xf>
    <xf numFmtId="179" fontId="2" fillId="33" borderId="15" xfId="41" applyNumberFormat="1" applyFont="1" applyFill="1" applyBorder="1" applyAlignment="1">
      <alignment vertical="center"/>
    </xf>
    <xf numFmtId="179" fontId="4" fillId="33" borderId="18" xfId="41" applyNumberFormat="1" applyFont="1" applyFill="1" applyBorder="1" applyAlignment="1">
      <alignment vertical="center"/>
    </xf>
    <xf numFmtId="179" fontId="0" fillId="0" borderId="19" xfId="41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179" fontId="4" fillId="33" borderId="32" xfId="43" applyNumberFormat="1" applyFont="1" applyFill="1" applyBorder="1" applyAlignment="1">
      <alignment vertical="center"/>
    </xf>
    <xf numFmtId="0" fontId="0" fillId="0" borderId="18" xfId="0" applyFont="1" applyBorder="1" applyAlignment="1">
      <alignment/>
    </xf>
    <xf numFmtId="179" fontId="4" fillId="0" borderId="36" xfId="41" applyNumberFormat="1" applyFont="1" applyBorder="1" applyAlignment="1">
      <alignment vertical="center"/>
    </xf>
    <xf numFmtId="179" fontId="4" fillId="33" borderId="36" xfId="43" applyNumberFormat="1" applyFont="1" applyFill="1" applyBorder="1" applyAlignment="1">
      <alignment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0" fillId="0" borderId="22" xfId="0" applyFont="1" applyBorder="1" applyAlignment="1">
      <alignment/>
    </xf>
    <xf numFmtId="179" fontId="51" fillId="0" borderId="24" xfId="41" applyNumberFormat="1" applyFont="1" applyFill="1" applyBorder="1" applyAlignment="1">
      <alignment vertical="center"/>
    </xf>
    <xf numFmtId="179" fontId="51" fillId="0" borderId="24" xfId="4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98"/>
  <sheetViews>
    <sheetView tabSelected="1" zoomScale="85" zoomScaleNormal="85" workbookViewId="0" topLeftCell="A1">
      <selection activeCell="A3" sqref="A3:J3"/>
    </sheetView>
  </sheetViews>
  <sheetFormatPr defaultColWidth="9.140625" defaultRowHeight="12.75"/>
  <cols>
    <col min="1" max="1" width="35.8515625" style="0" customWidth="1"/>
    <col min="2" max="2" width="10.7109375" style="0" customWidth="1"/>
    <col min="3" max="3" width="13.421875" style="0" customWidth="1"/>
    <col min="4" max="4" width="12.57421875" style="0" customWidth="1"/>
    <col min="5" max="5" width="12.7109375" style="0" customWidth="1"/>
    <col min="6" max="6" width="11.8515625" style="0" customWidth="1"/>
    <col min="7" max="7" width="10.140625" style="0" customWidth="1"/>
    <col min="8" max="8" width="10.28125" style="0" customWidth="1"/>
    <col min="9" max="9" width="10.57421875" style="0" customWidth="1"/>
    <col min="10" max="10" width="12.421875" style="0" customWidth="1"/>
    <col min="12" max="13" width="9.28125" style="0" bestFit="1" customWidth="1"/>
  </cols>
  <sheetData>
    <row r="1" spans="1:10" ht="22.5" customHeight="1">
      <c r="A1" s="160" t="s">
        <v>108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.75" customHeight="1">
      <c r="A2" s="164" t="s">
        <v>107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20.25" customHeight="1">
      <c r="A3" s="165" t="s">
        <v>110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9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21.75" customHeight="1" thickTop="1">
      <c r="A5" s="166" t="s">
        <v>0</v>
      </c>
      <c r="B5" s="168" t="s">
        <v>1</v>
      </c>
      <c r="C5" s="170" t="s">
        <v>2</v>
      </c>
      <c r="D5" s="155" t="s">
        <v>3</v>
      </c>
      <c r="E5" s="157"/>
      <c r="F5" s="170" t="s">
        <v>4</v>
      </c>
      <c r="G5" s="155" t="s">
        <v>5</v>
      </c>
      <c r="H5" s="156"/>
      <c r="I5" s="157"/>
      <c r="J5" s="158" t="s">
        <v>6</v>
      </c>
    </row>
    <row r="6" spans="1:10" ht="45.75" customHeight="1">
      <c r="A6" s="167"/>
      <c r="B6" s="169"/>
      <c r="C6" s="171"/>
      <c r="D6" s="153" t="s">
        <v>7</v>
      </c>
      <c r="E6" s="153" t="s">
        <v>8</v>
      </c>
      <c r="F6" s="171"/>
      <c r="G6" s="154" t="s">
        <v>9</v>
      </c>
      <c r="H6" s="154" t="s">
        <v>10</v>
      </c>
      <c r="I6" s="154" t="s">
        <v>11</v>
      </c>
      <c r="J6" s="159"/>
    </row>
    <row r="7" spans="1:12" ht="19.5" customHeight="1">
      <c r="A7" s="3" t="s">
        <v>12</v>
      </c>
      <c r="B7" s="2"/>
      <c r="C7" s="2"/>
      <c r="D7" s="4"/>
      <c r="E7" s="5"/>
      <c r="F7" s="4"/>
      <c r="G7" s="6"/>
      <c r="H7" s="6"/>
      <c r="I7" s="6"/>
      <c r="J7" s="7"/>
      <c r="L7" s="8"/>
    </row>
    <row r="8" spans="1:10" ht="19.5" customHeight="1">
      <c r="A8" s="3" t="s">
        <v>13</v>
      </c>
      <c r="B8" s="2"/>
      <c r="C8" s="2"/>
      <c r="D8" s="4"/>
      <c r="E8" s="5"/>
      <c r="F8" s="4"/>
      <c r="G8" s="6"/>
      <c r="H8" s="6"/>
      <c r="I8" s="6"/>
      <c r="J8" s="7"/>
    </row>
    <row r="9" spans="1:13" ht="19.5" customHeight="1">
      <c r="A9" s="3" t="s">
        <v>14</v>
      </c>
      <c r="B9" s="9"/>
      <c r="C9" s="9"/>
      <c r="D9" s="10"/>
      <c r="E9" s="11"/>
      <c r="F9" s="11"/>
      <c r="G9" s="12"/>
      <c r="H9" s="12"/>
      <c r="I9" s="12"/>
      <c r="J9" s="7"/>
      <c r="M9" s="13"/>
    </row>
    <row r="10" spans="1:10" ht="19.5" customHeight="1">
      <c r="A10" s="14" t="s">
        <v>15</v>
      </c>
      <c r="B10" s="15" t="s">
        <v>16</v>
      </c>
      <c r="C10" s="16">
        <f>C11+C12</f>
        <v>4549</v>
      </c>
      <c r="D10" s="17">
        <v>4500</v>
      </c>
      <c r="E10" s="16">
        <f>E11+E12</f>
        <v>4240</v>
      </c>
      <c r="F10" s="16">
        <f>F11+F12</f>
        <v>4500</v>
      </c>
      <c r="G10" s="18">
        <f>E10/C10*100</f>
        <v>93.20729830732029</v>
      </c>
      <c r="H10" s="18">
        <f>E10/D10*100</f>
        <v>94.22222222222221</v>
      </c>
      <c r="I10" s="18">
        <f>F10/E10*100</f>
        <v>106.13207547169812</v>
      </c>
      <c r="J10" s="19"/>
    </row>
    <row r="11" spans="1:10" ht="19.5" customHeight="1">
      <c r="A11" s="20" t="s">
        <v>17</v>
      </c>
      <c r="B11" s="21" t="s">
        <v>16</v>
      </c>
      <c r="C11" s="22">
        <v>3606</v>
      </c>
      <c r="D11" s="23">
        <v>3600</v>
      </c>
      <c r="E11" s="24">
        <v>3212</v>
      </c>
      <c r="F11" s="24">
        <v>3500</v>
      </c>
      <c r="G11" s="22">
        <f>E11/C11*100</f>
        <v>89.07376594564614</v>
      </c>
      <c r="H11" s="22">
        <f aca="true" t="shared" si="0" ref="H11:I14">E11/D11*100</f>
        <v>89.22222222222223</v>
      </c>
      <c r="I11" s="22">
        <f t="shared" si="0"/>
        <v>108.96637608966375</v>
      </c>
      <c r="J11" s="25"/>
    </row>
    <row r="12" spans="1:10" ht="19.5" customHeight="1">
      <c r="A12" s="20" t="s">
        <v>18</v>
      </c>
      <c r="B12" s="21" t="s">
        <v>16</v>
      </c>
      <c r="C12" s="22">
        <v>943</v>
      </c>
      <c r="D12" s="23">
        <v>900</v>
      </c>
      <c r="E12" s="24">
        <v>1028</v>
      </c>
      <c r="F12" s="24">
        <v>1000</v>
      </c>
      <c r="G12" s="22">
        <f>E12/C12*100</f>
        <v>109.0137857900318</v>
      </c>
      <c r="H12" s="22">
        <f t="shared" si="0"/>
        <v>114.22222222222223</v>
      </c>
      <c r="I12" s="22">
        <f t="shared" si="0"/>
        <v>97.27626459143968</v>
      </c>
      <c r="J12" s="25"/>
    </row>
    <row r="13" spans="1:10" ht="19.5" customHeight="1">
      <c r="A13" s="26" t="s">
        <v>20</v>
      </c>
      <c r="B13" s="21" t="s">
        <v>16</v>
      </c>
      <c r="C13" s="22">
        <v>17460</v>
      </c>
      <c r="D13" s="23">
        <v>16000</v>
      </c>
      <c r="E13" s="24">
        <v>16480</v>
      </c>
      <c r="F13" s="24">
        <v>12000</v>
      </c>
      <c r="G13" s="22">
        <f>E13/C13*100</f>
        <v>94.38717067583046</v>
      </c>
      <c r="H13" s="22">
        <f t="shared" si="0"/>
        <v>103</v>
      </c>
      <c r="I13" s="22">
        <f t="shared" si="0"/>
        <v>72.81553398058253</v>
      </c>
      <c r="J13" s="25"/>
    </row>
    <row r="14" spans="1:10" ht="19.5" customHeight="1">
      <c r="A14" s="27" t="s">
        <v>21</v>
      </c>
      <c r="B14" s="28" t="s">
        <v>16</v>
      </c>
      <c r="C14" s="29">
        <v>11000</v>
      </c>
      <c r="D14" s="30">
        <v>12500</v>
      </c>
      <c r="E14" s="31">
        <v>11025</v>
      </c>
      <c r="F14" s="31">
        <v>11500</v>
      </c>
      <c r="G14" s="29">
        <f>E14/C14*100</f>
        <v>100.22727272727272</v>
      </c>
      <c r="H14" s="29">
        <f t="shared" si="0"/>
        <v>88.2</v>
      </c>
      <c r="I14" s="29">
        <f t="shared" si="0"/>
        <v>104.30839002267574</v>
      </c>
      <c r="J14" s="32"/>
    </row>
    <row r="15" spans="1:10" ht="19.5" customHeight="1">
      <c r="A15" s="33" t="s">
        <v>22</v>
      </c>
      <c r="B15" s="34"/>
      <c r="C15" s="35"/>
      <c r="D15" s="36"/>
      <c r="E15" s="37"/>
      <c r="F15" s="35"/>
      <c r="G15" s="38"/>
      <c r="H15" s="38"/>
      <c r="I15" s="38"/>
      <c r="J15" s="39"/>
    </row>
    <row r="16" spans="1:10" ht="19.5" customHeight="1">
      <c r="A16" s="40" t="s">
        <v>23</v>
      </c>
      <c r="B16" s="15" t="s">
        <v>24</v>
      </c>
      <c r="C16" s="18">
        <f>C17+C20+C21+C23+C24+C25+C26+C27+C28+C31</f>
        <v>2204.8</v>
      </c>
      <c r="D16" s="17">
        <f>D17+D20+D21+D23+D24+D25+D26+D27+D28+D31</f>
        <v>2194</v>
      </c>
      <c r="E16" s="18">
        <f>E17+E20+E21+E23+E24+E25+E26+E27+E28+E31</f>
        <v>2272.8</v>
      </c>
      <c r="F16" s="18">
        <f>F17+F20+F21+F23+F24+F25+F26+F27+F28+F31</f>
        <v>2090</v>
      </c>
      <c r="G16" s="18">
        <f>E16/C16*100</f>
        <v>103.08417997097243</v>
      </c>
      <c r="H16" s="18">
        <f>E16/D16*100</f>
        <v>103.59161349134003</v>
      </c>
      <c r="I16" s="18">
        <f>F16/E16*100</f>
        <v>91.95705737416402</v>
      </c>
      <c r="J16" s="19"/>
    </row>
    <row r="17" spans="1:10" ht="19.5" customHeight="1">
      <c r="A17" s="26" t="s">
        <v>25</v>
      </c>
      <c r="B17" s="21" t="s">
        <v>24</v>
      </c>
      <c r="C17" s="24">
        <f>SUM(C18:C19)</f>
        <v>661</v>
      </c>
      <c r="D17" s="23">
        <f>D18+D19</f>
        <v>667</v>
      </c>
      <c r="E17" s="23">
        <f>E18+E19</f>
        <v>651</v>
      </c>
      <c r="F17" s="23">
        <f>F18+F19</f>
        <v>645</v>
      </c>
      <c r="G17" s="22">
        <f aca="true" t="shared" si="1" ref="G17:G32">E17/C17*100</f>
        <v>98.48714069591527</v>
      </c>
      <c r="H17" s="22">
        <f aca="true" t="shared" si="2" ref="H17:I32">E17/D17*100</f>
        <v>97.60119940029985</v>
      </c>
      <c r="I17" s="22">
        <f t="shared" si="2"/>
        <v>99.07834101382488</v>
      </c>
      <c r="J17" s="25"/>
    </row>
    <row r="18" spans="1:10" ht="19.5" customHeight="1">
      <c r="A18" s="20" t="s">
        <v>26</v>
      </c>
      <c r="B18" s="21" t="s">
        <v>24</v>
      </c>
      <c r="C18" s="22">
        <v>356</v>
      </c>
      <c r="D18" s="23">
        <v>355</v>
      </c>
      <c r="E18" s="24">
        <v>357</v>
      </c>
      <c r="F18" s="22">
        <v>350</v>
      </c>
      <c r="G18" s="22">
        <f t="shared" si="1"/>
        <v>100.2808988764045</v>
      </c>
      <c r="H18" s="22">
        <f t="shared" si="2"/>
        <v>100.56338028169014</v>
      </c>
      <c r="I18" s="22">
        <f t="shared" si="2"/>
        <v>98.0392156862745</v>
      </c>
      <c r="J18" s="25"/>
    </row>
    <row r="19" spans="1:10" ht="27.75" customHeight="1">
      <c r="A19" s="20" t="s">
        <v>27</v>
      </c>
      <c r="B19" s="21" t="s">
        <v>24</v>
      </c>
      <c r="C19" s="22">
        <v>305</v>
      </c>
      <c r="D19" s="23">
        <v>312</v>
      </c>
      <c r="E19" s="24">
        <v>294</v>
      </c>
      <c r="F19" s="22">
        <v>295</v>
      </c>
      <c r="G19" s="22">
        <f t="shared" si="1"/>
        <v>96.39344262295081</v>
      </c>
      <c r="H19" s="22">
        <f t="shared" si="2"/>
        <v>94.23076923076923</v>
      </c>
      <c r="I19" s="22">
        <f t="shared" si="2"/>
        <v>100.34013605442176</v>
      </c>
      <c r="J19" s="148" t="s">
        <v>106</v>
      </c>
    </row>
    <row r="20" spans="1:10" ht="19.5" customHeight="1">
      <c r="A20" s="26" t="s">
        <v>28</v>
      </c>
      <c r="B20" s="21" t="s">
        <v>24</v>
      </c>
      <c r="C20" s="22">
        <v>242</v>
      </c>
      <c r="D20" s="23">
        <v>259</v>
      </c>
      <c r="E20" s="24">
        <v>269</v>
      </c>
      <c r="F20" s="22">
        <v>270</v>
      </c>
      <c r="G20" s="22">
        <f t="shared" si="1"/>
        <v>111.15702479338843</v>
      </c>
      <c r="H20" s="22">
        <f t="shared" si="2"/>
        <v>103.86100386100385</v>
      </c>
      <c r="I20" s="22">
        <f t="shared" si="2"/>
        <v>100.3717472118959</v>
      </c>
      <c r="J20" s="25"/>
    </row>
    <row r="21" spans="1:10" ht="19.5" customHeight="1">
      <c r="A21" s="26" t="s">
        <v>20</v>
      </c>
      <c r="B21" s="21" t="s">
        <v>24</v>
      </c>
      <c r="C21" s="22">
        <v>725</v>
      </c>
      <c r="D21" s="23">
        <v>700</v>
      </c>
      <c r="E21" s="24">
        <v>737</v>
      </c>
      <c r="F21" s="22">
        <v>600</v>
      </c>
      <c r="G21" s="22">
        <f t="shared" si="1"/>
        <v>101.6551724137931</v>
      </c>
      <c r="H21" s="22">
        <f t="shared" si="2"/>
        <v>105.28571428571429</v>
      </c>
      <c r="I21" s="22">
        <f t="shared" si="2"/>
        <v>81.41112618724559</v>
      </c>
      <c r="J21" s="25"/>
    </row>
    <row r="22" spans="1:10" ht="19.5" customHeight="1">
      <c r="A22" s="20" t="s">
        <v>29</v>
      </c>
      <c r="B22" s="21" t="s">
        <v>24</v>
      </c>
      <c r="C22" s="22">
        <v>674</v>
      </c>
      <c r="D22" s="23">
        <v>600</v>
      </c>
      <c r="E22" s="24">
        <v>637</v>
      </c>
      <c r="F22" s="22">
        <v>500</v>
      </c>
      <c r="G22" s="22">
        <f t="shared" si="1"/>
        <v>94.51038575667656</v>
      </c>
      <c r="H22" s="22">
        <f t="shared" si="2"/>
        <v>106.16666666666667</v>
      </c>
      <c r="I22" s="22">
        <f t="shared" si="2"/>
        <v>78.49293563579278</v>
      </c>
      <c r="J22" s="25"/>
    </row>
    <row r="23" spans="1:10" ht="19.5" customHeight="1">
      <c r="A23" s="26" t="s">
        <v>30</v>
      </c>
      <c r="B23" s="21" t="s">
        <v>24</v>
      </c>
      <c r="C23" s="22">
        <v>100</v>
      </c>
      <c r="D23" s="23">
        <v>100</v>
      </c>
      <c r="E23" s="24">
        <v>102</v>
      </c>
      <c r="F23" s="22">
        <v>90</v>
      </c>
      <c r="G23" s="22">
        <f t="shared" si="1"/>
        <v>102</v>
      </c>
      <c r="H23" s="22">
        <f t="shared" si="2"/>
        <v>102</v>
      </c>
      <c r="I23" s="22">
        <f t="shared" si="2"/>
        <v>88.23529411764706</v>
      </c>
      <c r="J23" s="25"/>
    </row>
    <row r="24" spans="1:10" ht="19.5" customHeight="1">
      <c r="A24" s="27" t="s">
        <v>19</v>
      </c>
      <c r="B24" s="28" t="s">
        <v>24</v>
      </c>
      <c r="C24" s="29">
        <v>10.8</v>
      </c>
      <c r="D24" s="41">
        <v>8</v>
      </c>
      <c r="E24" s="31">
        <v>9.9</v>
      </c>
      <c r="F24" s="29">
        <v>10</v>
      </c>
      <c r="G24" s="22">
        <f t="shared" si="1"/>
        <v>91.66666666666666</v>
      </c>
      <c r="H24" s="22">
        <f t="shared" si="2"/>
        <v>123.75</v>
      </c>
      <c r="I24" s="22">
        <f t="shared" si="2"/>
        <v>101.01010101010101</v>
      </c>
      <c r="J24" s="42"/>
    </row>
    <row r="25" spans="1:10" ht="19.5" customHeight="1">
      <c r="A25" s="43" t="s">
        <v>31</v>
      </c>
      <c r="B25" s="44" t="s">
        <v>24</v>
      </c>
      <c r="C25" s="45">
        <v>125</v>
      </c>
      <c r="D25" s="46">
        <v>120</v>
      </c>
      <c r="E25" s="47">
        <v>127.6</v>
      </c>
      <c r="F25" s="45">
        <v>120</v>
      </c>
      <c r="G25" s="22">
        <f t="shared" si="1"/>
        <v>102.08</v>
      </c>
      <c r="H25" s="22">
        <f t="shared" si="2"/>
        <v>106.33333333333333</v>
      </c>
      <c r="I25" s="22">
        <f t="shared" si="2"/>
        <v>94.04388714733543</v>
      </c>
      <c r="J25" s="48"/>
    </row>
    <row r="26" spans="1:10" ht="19.5" customHeight="1">
      <c r="A26" s="26" t="s">
        <v>32</v>
      </c>
      <c r="B26" s="21" t="s">
        <v>24</v>
      </c>
      <c r="C26" s="22">
        <v>180</v>
      </c>
      <c r="D26" s="23">
        <v>180</v>
      </c>
      <c r="E26" s="23">
        <v>217.3</v>
      </c>
      <c r="F26" s="22">
        <f>180+17</f>
        <v>197</v>
      </c>
      <c r="G26" s="22">
        <f t="shared" si="1"/>
        <v>120.72222222222221</v>
      </c>
      <c r="H26" s="22">
        <f t="shared" si="2"/>
        <v>120.72222222222221</v>
      </c>
      <c r="I26" s="22">
        <f t="shared" si="2"/>
        <v>90.65807639208468</v>
      </c>
      <c r="J26" s="25"/>
    </row>
    <row r="27" spans="1:10" ht="19.5" customHeight="1">
      <c r="A27" s="26" t="s">
        <v>33</v>
      </c>
      <c r="B27" s="21" t="s">
        <v>24</v>
      </c>
      <c r="C27" s="22">
        <v>53</v>
      </c>
      <c r="D27" s="23">
        <v>50</v>
      </c>
      <c r="E27" s="24">
        <v>51</v>
      </c>
      <c r="F27" s="22">
        <v>50</v>
      </c>
      <c r="G27" s="22">
        <f t="shared" si="1"/>
        <v>96.22641509433963</v>
      </c>
      <c r="H27" s="22">
        <f t="shared" si="2"/>
        <v>102</v>
      </c>
      <c r="I27" s="22">
        <f t="shared" si="2"/>
        <v>98.0392156862745</v>
      </c>
      <c r="J27" s="25"/>
    </row>
    <row r="28" spans="1:10" ht="19.5" customHeight="1">
      <c r="A28" s="26" t="s">
        <v>34</v>
      </c>
      <c r="B28" s="21" t="s">
        <v>24</v>
      </c>
      <c r="C28" s="22">
        <v>27</v>
      </c>
      <c r="D28" s="23">
        <v>25</v>
      </c>
      <c r="E28" s="24">
        <v>26</v>
      </c>
      <c r="F28" s="22">
        <v>25</v>
      </c>
      <c r="G28" s="22">
        <f t="shared" si="1"/>
        <v>96.29629629629629</v>
      </c>
      <c r="H28" s="22">
        <f t="shared" si="2"/>
        <v>104</v>
      </c>
      <c r="I28" s="22">
        <f t="shared" si="2"/>
        <v>96.15384615384616</v>
      </c>
      <c r="J28" s="25"/>
    </row>
    <row r="29" spans="1:10" ht="19.5" customHeight="1">
      <c r="A29" s="26" t="s">
        <v>35</v>
      </c>
      <c r="B29" s="21" t="s">
        <v>24</v>
      </c>
      <c r="C29" s="22">
        <v>3100</v>
      </c>
      <c r="D29" s="23">
        <v>3100</v>
      </c>
      <c r="E29" s="23">
        <v>2497</v>
      </c>
      <c r="F29" s="22">
        <v>2497</v>
      </c>
      <c r="G29" s="22">
        <f t="shared" si="1"/>
        <v>80.54838709677419</v>
      </c>
      <c r="H29" s="22">
        <f t="shared" si="2"/>
        <v>80.54838709677419</v>
      </c>
      <c r="I29" s="22">
        <f t="shared" si="2"/>
        <v>100</v>
      </c>
      <c r="J29" s="25"/>
    </row>
    <row r="30" spans="1:10" ht="19.5" customHeight="1">
      <c r="A30" s="20" t="s">
        <v>36</v>
      </c>
      <c r="B30" s="21" t="s">
        <v>24</v>
      </c>
      <c r="C30" s="22">
        <v>0</v>
      </c>
      <c r="D30" s="23">
        <v>0</v>
      </c>
      <c r="E30" s="24">
        <v>0</v>
      </c>
      <c r="F30" s="22">
        <v>0</v>
      </c>
      <c r="G30" s="22"/>
      <c r="H30" s="22">
        <v>0</v>
      </c>
      <c r="I30" s="22">
        <v>0</v>
      </c>
      <c r="J30" s="25"/>
    </row>
    <row r="31" spans="1:10" ht="19.5" customHeight="1">
      <c r="A31" s="26" t="s">
        <v>37</v>
      </c>
      <c r="B31" s="21" t="s">
        <v>24</v>
      </c>
      <c r="C31" s="22">
        <v>81</v>
      </c>
      <c r="D31" s="23">
        <v>85</v>
      </c>
      <c r="E31" s="24">
        <v>82</v>
      </c>
      <c r="F31" s="22">
        <v>83</v>
      </c>
      <c r="G31" s="22">
        <f t="shared" si="1"/>
        <v>101.23456790123457</v>
      </c>
      <c r="H31" s="22">
        <f t="shared" si="2"/>
        <v>96.47058823529412</v>
      </c>
      <c r="I31" s="22">
        <f t="shared" si="2"/>
        <v>101.21951219512195</v>
      </c>
      <c r="J31" s="25"/>
    </row>
    <row r="32" spans="1:10" s="132" customFormat="1" ht="19.5" customHeight="1">
      <c r="A32" s="149" t="s">
        <v>38</v>
      </c>
      <c r="B32" s="28" t="s">
        <v>39</v>
      </c>
      <c r="C32" s="49">
        <v>59.7</v>
      </c>
      <c r="D32" s="50">
        <v>60</v>
      </c>
      <c r="E32" s="51">
        <v>60.5</v>
      </c>
      <c r="F32" s="49">
        <v>61</v>
      </c>
      <c r="G32" s="29">
        <f t="shared" si="1"/>
        <v>101.3400335008375</v>
      </c>
      <c r="H32" s="29">
        <f t="shared" si="2"/>
        <v>100.83333333333333</v>
      </c>
      <c r="I32" s="29">
        <f t="shared" si="2"/>
        <v>100.82644628099173</v>
      </c>
      <c r="J32" s="150"/>
    </row>
    <row r="33" spans="1:10" ht="19.5" customHeight="1">
      <c r="A33" s="3" t="s">
        <v>40</v>
      </c>
      <c r="B33" s="9"/>
      <c r="C33" s="52"/>
      <c r="D33" s="53"/>
      <c r="E33" s="54"/>
      <c r="F33" s="52"/>
      <c r="G33" s="55"/>
      <c r="H33" s="55"/>
      <c r="I33" s="55"/>
      <c r="J33" s="7"/>
    </row>
    <row r="34" spans="1:10" ht="19.5" customHeight="1">
      <c r="A34" s="56" t="s">
        <v>41</v>
      </c>
      <c r="B34" s="15" t="s">
        <v>42</v>
      </c>
      <c r="C34" s="18">
        <v>43</v>
      </c>
      <c r="D34" s="17">
        <v>45</v>
      </c>
      <c r="E34" s="16">
        <v>56</v>
      </c>
      <c r="F34" s="18">
        <v>60</v>
      </c>
      <c r="G34" s="22">
        <f>E34/C34*100</f>
        <v>130.2325581395349</v>
      </c>
      <c r="H34" s="22">
        <f aca="true" t="shared" si="3" ref="H34:I36">E34/D34*100</f>
        <v>124.44444444444444</v>
      </c>
      <c r="I34" s="22">
        <f t="shared" si="3"/>
        <v>107.14285714285714</v>
      </c>
      <c r="J34" s="19"/>
    </row>
    <row r="35" spans="1:10" ht="19.5" customHeight="1">
      <c r="A35" s="57" t="s">
        <v>43</v>
      </c>
      <c r="B35" s="21" t="s">
        <v>42</v>
      </c>
      <c r="C35" s="22">
        <v>40</v>
      </c>
      <c r="D35" s="23">
        <v>42</v>
      </c>
      <c r="E35" s="24">
        <v>44.5</v>
      </c>
      <c r="F35" s="22">
        <v>46</v>
      </c>
      <c r="G35" s="22">
        <f>E35/C35*100</f>
        <v>111.25</v>
      </c>
      <c r="H35" s="22">
        <f t="shared" si="3"/>
        <v>105.95238095238095</v>
      </c>
      <c r="I35" s="22">
        <f t="shared" si="3"/>
        <v>103.37078651685394</v>
      </c>
      <c r="J35" s="25"/>
    </row>
    <row r="36" spans="1:10" ht="19.5" customHeight="1">
      <c r="A36" s="58" t="s">
        <v>44</v>
      </c>
      <c r="B36" s="28" t="s">
        <v>42</v>
      </c>
      <c r="C36" s="49">
        <v>30</v>
      </c>
      <c r="D36" s="50">
        <v>35</v>
      </c>
      <c r="E36" s="51">
        <v>45</v>
      </c>
      <c r="F36" s="49">
        <v>50</v>
      </c>
      <c r="G36" s="22">
        <f>E36/C36*100</f>
        <v>150</v>
      </c>
      <c r="H36" s="22">
        <f t="shared" si="3"/>
        <v>128.57142857142858</v>
      </c>
      <c r="I36" s="22">
        <f t="shared" si="3"/>
        <v>111.11111111111111</v>
      </c>
      <c r="J36" s="42"/>
    </row>
    <row r="37" spans="1:10" ht="19.5" customHeight="1">
      <c r="A37" s="3" t="s">
        <v>45</v>
      </c>
      <c r="B37" s="2"/>
      <c r="C37" s="59"/>
      <c r="D37" s="60"/>
      <c r="E37" s="61"/>
      <c r="F37" s="59"/>
      <c r="G37" s="62"/>
      <c r="H37" s="62"/>
      <c r="I37" s="62"/>
      <c r="J37" s="7"/>
    </row>
    <row r="38" spans="1:12" ht="19.5" customHeight="1">
      <c r="A38" s="43" t="s">
        <v>46</v>
      </c>
      <c r="B38" s="44" t="s">
        <v>47</v>
      </c>
      <c r="C38" s="63">
        <v>1660</v>
      </c>
      <c r="D38" s="64">
        <v>1650</v>
      </c>
      <c r="E38" s="65">
        <f>1767+410</f>
        <v>2177</v>
      </c>
      <c r="F38" s="63">
        <v>1600</v>
      </c>
      <c r="G38" s="22">
        <f aca="true" t="shared" si="4" ref="G38:G46">E38/C38*100</f>
        <v>131.14457831325302</v>
      </c>
      <c r="H38" s="22">
        <f aca="true" t="shared" si="5" ref="H38:I46">E38/D38*100</f>
        <v>131.93939393939394</v>
      </c>
      <c r="I38" s="22">
        <f t="shared" si="5"/>
        <v>73.49563619660083</v>
      </c>
      <c r="J38" s="66"/>
      <c r="L38" s="8"/>
    </row>
    <row r="39" spans="1:12" ht="19.5" customHeight="1">
      <c r="A39" s="26" t="s">
        <v>48</v>
      </c>
      <c r="B39" s="21" t="s">
        <v>47</v>
      </c>
      <c r="C39" s="67">
        <v>2800</v>
      </c>
      <c r="D39" s="68">
        <v>3000</v>
      </c>
      <c r="E39" s="69">
        <f>2730+800</f>
        <v>3530</v>
      </c>
      <c r="F39" s="67" t="s">
        <v>109</v>
      </c>
      <c r="G39" s="22">
        <f t="shared" si="4"/>
        <v>126.07142857142857</v>
      </c>
      <c r="H39" s="22">
        <f t="shared" si="5"/>
        <v>117.66666666666667</v>
      </c>
      <c r="I39" s="22">
        <v>96.17</v>
      </c>
      <c r="J39" s="70"/>
      <c r="L39" s="8"/>
    </row>
    <row r="40" spans="1:13" ht="19.5" customHeight="1">
      <c r="A40" s="71" t="s">
        <v>49</v>
      </c>
      <c r="B40" s="21" t="s">
        <v>47</v>
      </c>
      <c r="C40" s="67">
        <v>1760</v>
      </c>
      <c r="D40" s="68">
        <v>1900</v>
      </c>
      <c r="E40" s="69">
        <v>1720</v>
      </c>
      <c r="F40" s="67">
        <v>1720</v>
      </c>
      <c r="G40" s="22">
        <f t="shared" si="4"/>
        <v>97.72727272727273</v>
      </c>
      <c r="H40" s="22">
        <f t="shared" si="5"/>
        <v>90.52631578947368</v>
      </c>
      <c r="I40" s="22">
        <f t="shared" si="5"/>
        <v>100</v>
      </c>
      <c r="J40" s="135" t="s">
        <v>105</v>
      </c>
      <c r="L40" s="8"/>
      <c r="M40" s="8"/>
    </row>
    <row r="41" spans="1:13" ht="19.5" customHeight="1">
      <c r="A41" s="26" t="s">
        <v>50</v>
      </c>
      <c r="B41" s="21" t="s">
        <v>51</v>
      </c>
      <c r="C41" s="67">
        <v>17400</v>
      </c>
      <c r="D41" s="68">
        <v>20000</v>
      </c>
      <c r="E41" s="69">
        <v>14200</v>
      </c>
      <c r="F41" s="67">
        <v>20000</v>
      </c>
      <c r="G41" s="22">
        <f t="shared" si="4"/>
        <v>81.60919540229885</v>
      </c>
      <c r="H41" s="22">
        <f t="shared" si="5"/>
        <v>71</v>
      </c>
      <c r="I41" s="22">
        <f t="shared" si="5"/>
        <v>140.8450704225352</v>
      </c>
      <c r="J41" s="70"/>
      <c r="L41" s="8"/>
      <c r="M41" s="8"/>
    </row>
    <row r="42" spans="1:13" ht="19.5" customHeight="1">
      <c r="A42" s="72" t="s">
        <v>52</v>
      </c>
      <c r="B42" s="21" t="s">
        <v>47</v>
      </c>
      <c r="C42" s="67">
        <v>8900</v>
      </c>
      <c r="D42" s="68">
        <v>9000</v>
      </c>
      <c r="E42" s="69">
        <v>6500</v>
      </c>
      <c r="F42" s="67">
        <v>10000</v>
      </c>
      <c r="G42" s="22">
        <f t="shared" si="4"/>
        <v>73.03370786516854</v>
      </c>
      <c r="H42" s="22">
        <f t="shared" si="5"/>
        <v>72.22222222222221</v>
      </c>
      <c r="I42" s="22">
        <f t="shared" si="5"/>
        <v>153.84615384615387</v>
      </c>
      <c r="J42" s="70"/>
      <c r="L42" s="8"/>
      <c r="M42" s="8"/>
    </row>
    <row r="43" spans="1:10" ht="19.5" customHeight="1">
      <c r="A43" s="73" t="s">
        <v>53</v>
      </c>
      <c r="B43" s="21" t="s">
        <v>47</v>
      </c>
      <c r="C43" s="67">
        <v>1150</v>
      </c>
      <c r="D43" s="68">
        <v>1250</v>
      </c>
      <c r="E43" s="69">
        <v>850</v>
      </c>
      <c r="F43" s="67">
        <v>1100</v>
      </c>
      <c r="G43" s="22">
        <f t="shared" si="4"/>
        <v>73.91304347826086</v>
      </c>
      <c r="H43" s="22">
        <f t="shared" si="5"/>
        <v>68</v>
      </c>
      <c r="I43" s="22">
        <f t="shared" si="5"/>
        <v>129.41176470588235</v>
      </c>
      <c r="J43" s="25"/>
    </row>
    <row r="44" spans="1:13" ht="19.5" customHeight="1">
      <c r="A44" s="26" t="s">
        <v>54</v>
      </c>
      <c r="B44" s="21" t="s">
        <v>51</v>
      </c>
      <c r="C44" s="67">
        <v>220000</v>
      </c>
      <c r="D44" s="68">
        <v>300000</v>
      </c>
      <c r="E44" s="69">
        <v>250000</v>
      </c>
      <c r="F44" s="67">
        <v>300000</v>
      </c>
      <c r="G44" s="22">
        <f t="shared" si="4"/>
        <v>113.63636363636364</v>
      </c>
      <c r="H44" s="22">
        <f t="shared" si="5"/>
        <v>83.33333333333334</v>
      </c>
      <c r="I44" s="22">
        <f t="shared" si="5"/>
        <v>120</v>
      </c>
      <c r="J44" s="74"/>
      <c r="M44" s="8"/>
    </row>
    <row r="45" spans="1:10" ht="19.5" customHeight="1">
      <c r="A45" s="26" t="s">
        <v>55</v>
      </c>
      <c r="B45" s="21" t="s">
        <v>56</v>
      </c>
      <c r="C45" s="67">
        <v>1400</v>
      </c>
      <c r="D45" s="68">
        <v>1500</v>
      </c>
      <c r="E45" s="69">
        <v>730</v>
      </c>
      <c r="F45" s="67">
        <v>730</v>
      </c>
      <c r="G45" s="22">
        <f t="shared" si="4"/>
        <v>52.142857142857146</v>
      </c>
      <c r="H45" s="22">
        <f t="shared" si="5"/>
        <v>48.66666666666667</v>
      </c>
      <c r="I45" s="22">
        <f t="shared" si="5"/>
        <v>100</v>
      </c>
      <c r="J45" s="25"/>
    </row>
    <row r="46" spans="1:10" ht="19.5" customHeight="1">
      <c r="A46" s="27" t="s">
        <v>57</v>
      </c>
      <c r="B46" s="28" t="s">
        <v>16</v>
      </c>
      <c r="C46" s="29">
        <v>70</v>
      </c>
      <c r="D46" s="41">
        <v>75</v>
      </c>
      <c r="E46" s="31">
        <f>E45*50/1000</f>
        <v>36.5</v>
      </c>
      <c r="F46" s="29">
        <f>F45*50/1000</f>
        <v>36.5</v>
      </c>
      <c r="G46" s="22">
        <f t="shared" si="4"/>
        <v>52.142857142857146</v>
      </c>
      <c r="H46" s="22">
        <f t="shared" si="5"/>
        <v>48.66666666666667</v>
      </c>
      <c r="I46" s="22">
        <f t="shared" si="5"/>
        <v>100</v>
      </c>
      <c r="J46" s="42"/>
    </row>
    <row r="47" spans="1:10" ht="19.5" customHeight="1">
      <c r="A47" s="3" t="s">
        <v>58</v>
      </c>
      <c r="B47" s="2"/>
      <c r="C47" s="59"/>
      <c r="D47" s="60"/>
      <c r="E47" s="61"/>
      <c r="F47" s="59"/>
      <c r="G47" s="62"/>
      <c r="H47" s="62"/>
      <c r="I47" s="62"/>
      <c r="J47" s="7"/>
    </row>
    <row r="48" spans="1:10" ht="19.5" customHeight="1">
      <c r="A48" s="75" t="s">
        <v>59</v>
      </c>
      <c r="B48" s="9" t="s">
        <v>24</v>
      </c>
      <c r="C48" s="76">
        <v>56045</v>
      </c>
      <c r="D48" s="77">
        <v>56045</v>
      </c>
      <c r="E48" s="78">
        <v>56045</v>
      </c>
      <c r="F48" s="76">
        <v>56045</v>
      </c>
      <c r="G48" s="76">
        <f>E48/C48*100</f>
        <v>100</v>
      </c>
      <c r="H48" s="76">
        <f>E48/D48*100</f>
        <v>100</v>
      </c>
      <c r="I48" s="76">
        <f>F48/E48*100</f>
        <v>100</v>
      </c>
      <c r="J48" s="7"/>
    </row>
    <row r="49" spans="1:10" ht="19.5" customHeight="1">
      <c r="A49" s="43" t="s">
        <v>60</v>
      </c>
      <c r="B49" s="44" t="s">
        <v>24</v>
      </c>
      <c r="C49" s="79">
        <v>6176</v>
      </c>
      <c r="D49" s="80">
        <v>6176</v>
      </c>
      <c r="E49" s="47">
        <f>6176+922.65</f>
        <v>7098.65</v>
      </c>
      <c r="F49" s="47">
        <f>6176+922.65</f>
        <v>7098.65</v>
      </c>
      <c r="G49" s="45">
        <f>E49/C49*100</f>
        <v>114.9392810880829</v>
      </c>
      <c r="H49" s="45">
        <f>E49/D49*100</f>
        <v>114.9392810880829</v>
      </c>
      <c r="I49" s="45">
        <f>F49/C49*100</f>
        <v>114.9392810880829</v>
      </c>
      <c r="J49" s="48"/>
    </row>
    <row r="50" spans="1:10" ht="19.5" customHeight="1">
      <c r="A50" s="81" t="s">
        <v>61</v>
      </c>
      <c r="B50" s="28" t="s">
        <v>24</v>
      </c>
      <c r="C50" s="82">
        <v>0</v>
      </c>
      <c r="D50" s="83">
        <v>0</v>
      </c>
      <c r="E50" s="31">
        <v>0</v>
      </c>
      <c r="F50" s="82">
        <v>0</v>
      </c>
      <c r="G50" s="29"/>
      <c r="H50" s="29">
        <v>0</v>
      </c>
      <c r="I50" s="29">
        <v>0</v>
      </c>
      <c r="J50" s="84"/>
    </row>
    <row r="51" spans="1:10" ht="19.5" customHeight="1">
      <c r="A51" s="85" t="s">
        <v>62</v>
      </c>
      <c r="B51" s="34" t="s">
        <v>63</v>
      </c>
      <c r="C51" s="86">
        <v>10</v>
      </c>
      <c r="D51" s="87">
        <v>20</v>
      </c>
      <c r="E51" s="88">
        <v>10</v>
      </c>
      <c r="F51" s="86">
        <v>10</v>
      </c>
      <c r="G51" s="22">
        <f aca="true" t="shared" si="6" ref="G51:G67">E51/C51*100</f>
        <v>100</v>
      </c>
      <c r="H51" s="22">
        <f aca="true" t="shared" si="7" ref="H51:I66">E51/D51*100</f>
        <v>50</v>
      </c>
      <c r="I51" s="22">
        <f t="shared" si="7"/>
        <v>100</v>
      </c>
      <c r="J51" s="89"/>
    </row>
    <row r="52" spans="1:10" ht="19.5" customHeight="1">
      <c r="A52" s="90" t="s">
        <v>64</v>
      </c>
      <c r="B52" s="44" t="s">
        <v>24</v>
      </c>
      <c r="C52" s="45">
        <f>C53+C54</f>
        <v>6300</v>
      </c>
      <c r="D52" s="46">
        <v>5300</v>
      </c>
      <c r="E52" s="47">
        <v>5300</v>
      </c>
      <c r="F52" s="45">
        <f>F53+F54</f>
        <v>5300</v>
      </c>
      <c r="G52" s="22">
        <f t="shared" si="6"/>
        <v>84.12698412698413</v>
      </c>
      <c r="H52" s="22">
        <f t="shared" si="7"/>
        <v>100</v>
      </c>
      <c r="I52" s="22">
        <f t="shared" si="7"/>
        <v>100</v>
      </c>
      <c r="J52" s="48"/>
    </row>
    <row r="53" spans="1:12" ht="19.5" customHeight="1">
      <c r="A53" s="91" t="s">
        <v>65</v>
      </c>
      <c r="B53" s="21" t="s">
        <v>24</v>
      </c>
      <c r="C53" s="92">
        <v>6000</v>
      </c>
      <c r="D53" s="93">
        <v>5000</v>
      </c>
      <c r="E53" s="24">
        <v>5000</v>
      </c>
      <c r="F53" s="92">
        <v>5000</v>
      </c>
      <c r="G53" s="22">
        <f t="shared" si="6"/>
        <v>83.33333333333334</v>
      </c>
      <c r="H53" s="22">
        <f t="shared" si="7"/>
        <v>100</v>
      </c>
      <c r="I53" s="22">
        <f t="shared" si="7"/>
        <v>100</v>
      </c>
      <c r="J53" s="94"/>
      <c r="L53" s="8"/>
    </row>
    <row r="54" spans="1:10" ht="19.5" customHeight="1">
      <c r="A54" s="95" t="s">
        <v>66</v>
      </c>
      <c r="B54" s="21" t="s">
        <v>24</v>
      </c>
      <c r="C54" s="92">
        <v>300</v>
      </c>
      <c r="D54" s="93">
        <v>300</v>
      </c>
      <c r="E54" s="24">
        <v>300</v>
      </c>
      <c r="F54" s="92">
        <v>300</v>
      </c>
      <c r="G54" s="22">
        <f t="shared" si="6"/>
        <v>100</v>
      </c>
      <c r="H54" s="22">
        <f t="shared" si="7"/>
        <v>100</v>
      </c>
      <c r="I54" s="22">
        <f t="shared" si="7"/>
        <v>100</v>
      </c>
      <c r="J54" s="25"/>
    </row>
    <row r="55" spans="1:10" ht="19.5" customHeight="1">
      <c r="A55" s="96" t="s">
        <v>67</v>
      </c>
      <c r="B55" s="21" t="s">
        <v>24</v>
      </c>
      <c r="C55" s="22">
        <f>C56+C57</f>
        <v>33000</v>
      </c>
      <c r="D55" s="23">
        <v>33000</v>
      </c>
      <c r="E55" s="24">
        <f>E56+E57</f>
        <v>33000</v>
      </c>
      <c r="F55" s="22">
        <f>F56+F57</f>
        <v>33000</v>
      </c>
      <c r="G55" s="22">
        <f t="shared" si="6"/>
        <v>100</v>
      </c>
      <c r="H55" s="22">
        <f t="shared" si="7"/>
        <v>100</v>
      </c>
      <c r="I55" s="22">
        <f t="shared" si="7"/>
        <v>100</v>
      </c>
      <c r="J55" s="25"/>
    </row>
    <row r="56" spans="1:10" ht="19.5" customHeight="1">
      <c r="A56" s="91" t="s">
        <v>68</v>
      </c>
      <c r="B56" s="21" t="s">
        <v>24</v>
      </c>
      <c r="C56" s="92">
        <v>3000</v>
      </c>
      <c r="D56" s="93">
        <v>3000</v>
      </c>
      <c r="E56" s="24">
        <v>3000</v>
      </c>
      <c r="F56" s="92">
        <v>3000</v>
      </c>
      <c r="G56" s="22">
        <f t="shared" si="6"/>
        <v>100</v>
      </c>
      <c r="H56" s="22">
        <f t="shared" si="7"/>
        <v>100</v>
      </c>
      <c r="I56" s="22">
        <f t="shared" si="7"/>
        <v>100</v>
      </c>
      <c r="J56" s="25"/>
    </row>
    <row r="57" spans="1:10" ht="19.5" customHeight="1">
      <c r="A57" s="95" t="s">
        <v>69</v>
      </c>
      <c r="B57" s="21" t="s">
        <v>24</v>
      </c>
      <c r="C57" s="92">
        <v>30000</v>
      </c>
      <c r="D57" s="93">
        <v>30000</v>
      </c>
      <c r="E57" s="24">
        <v>30000</v>
      </c>
      <c r="F57" s="92">
        <v>30000</v>
      </c>
      <c r="G57" s="22">
        <f t="shared" si="6"/>
        <v>100</v>
      </c>
      <c r="H57" s="22">
        <f t="shared" si="7"/>
        <v>100</v>
      </c>
      <c r="I57" s="22">
        <f t="shared" si="7"/>
        <v>100</v>
      </c>
      <c r="J57" s="97"/>
    </row>
    <row r="58" spans="1:10" ht="19.5" customHeight="1">
      <c r="A58" s="96" t="s">
        <v>70</v>
      </c>
      <c r="B58" s="21" t="s">
        <v>24</v>
      </c>
      <c r="C58" s="22">
        <f>C59+C60</f>
        <v>48988</v>
      </c>
      <c r="D58" s="23">
        <v>48988</v>
      </c>
      <c r="E58" s="22">
        <f>E59+E60</f>
        <v>48988</v>
      </c>
      <c r="F58" s="22">
        <f>F59+F60</f>
        <v>48988</v>
      </c>
      <c r="G58" s="22">
        <f t="shared" si="6"/>
        <v>100</v>
      </c>
      <c r="H58" s="22">
        <f t="shared" si="7"/>
        <v>100</v>
      </c>
      <c r="I58" s="22">
        <f t="shared" si="7"/>
        <v>100</v>
      </c>
      <c r="J58" s="25"/>
    </row>
    <row r="59" spans="1:10" ht="19.5" customHeight="1">
      <c r="A59" s="91" t="s">
        <v>68</v>
      </c>
      <c r="B59" s="21" t="s">
        <v>24</v>
      </c>
      <c r="C59" s="22">
        <v>6756</v>
      </c>
      <c r="D59" s="23">
        <v>6756</v>
      </c>
      <c r="E59" s="24">
        <v>6756</v>
      </c>
      <c r="F59" s="22">
        <v>6756</v>
      </c>
      <c r="G59" s="22">
        <f t="shared" si="6"/>
        <v>100</v>
      </c>
      <c r="H59" s="22">
        <f t="shared" si="7"/>
        <v>100</v>
      </c>
      <c r="I59" s="22">
        <f t="shared" si="7"/>
        <v>100</v>
      </c>
      <c r="J59" s="25"/>
    </row>
    <row r="60" spans="1:10" ht="19.5" customHeight="1">
      <c r="A60" s="98" t="s">
        <v>69</v>
      </c>
      <c r="B60" s="21" t="s">
        <v>24</v>
      </c>
      <c r="C60" s="22">
        <v>42232</v>
      </c>
      <c r="D60" s="23">
        <v>42232</v>
      </c>
      <c r="E60" s="24">
        <v>42232</v>
      </c>
      <c r="F60" s="22">
        <v>42232</v>
      </c>
      <c r="G60" s="22">
        <f t="shared" si="6"/>
        <v>100</v>
      </c>
      <c r="H60" s="22">
        <f t="shared" si="7"/>
        <v>100</v>
      </c>
      <c r="I60" s="22">
        <f t="shared" si="7"/>
        <v>100</v>
      </c>
      <c r="J60" s="25"/>
    </row>
    <row r="61" spans="1:10" ht="19.5" customHeight="1">
      <c r="A61" s="96" t="s">
        <v>71</v>
      </c>
      <c r="B61" s="21" t="s">
        <v>24</v>
      </c>
      <c r="C61" s="92">
        <v>250</v>
      </c>
      <c r="D61" s="93">
        <v>230</v>
      </c>
      <c r="E61" s="24">
        <v>110</v>
      </c>
      <c r="F61" s="92">
        <v>100</v>
      </c>
      <c r="G61" s="22">
        <f t="shared" si="6"/>
        <v>44</v>
      </c>
      <c r="H61" s="22">
        <f t="shared" si="7"/>
        <v>47.82608695652174</v>
      </c>
      <c r="I61" s="22">
        <f t="shared" si="7"/>
        <v>90.9090909090909</v>
      </c>
      <c r="J61" s="25"/>
    </row>
    <row r="62" spans="1:10" ht="19.5" customHeight="1">
      <c r="A62" s="96" t="s">
        <v>72</v>
      </c>
      <c r="B62" s="21" t="s">
        <v>24</v>
      </c>
      <c r="C62" s="92">
        <v>6756</v>
      </c>
      <c r="D62" s="93">
        <v>6756</v>
      </c>
      <c r="E62" s="24">
        <f>D62</f>
        <v>6756</v>
      </c>
      <c r="F62" s="92">
        <v>6756</v>
      </c>
      <c r="G62" s="22">
        <f t="shared" si="6"/>
        <v>100</v>
      </c>
      <c r="H62" s="22">
        <f t="shared" si="7"/>
        <v>100</v>
      </c>
      <c r="I62" s="22">
        <f t="shared" si="7"/>
        <v>100</v>
      </c>
      <c r="J62" s="94"/>
    </row>
    <row r="63" spans="1:10" ht="19.5" customHeight="1">
      <c r="A63" s="96" t="s">
        <v>73</v>
      </c>
      <c r="B63" s="21" t="s">
        <v>74</v>
      </c>
      <c r="C63" s="22">
        <v>80</v>
      </c>
      <c r="D63" s="23">
        <v>80</v>
      </c>
      <c r="E63" s="24">
        <v>90</v>
      </c>
      <c r="F63" s="22">
        <v>90</v>
      </c>
      <c r="G63" s="22">
        <f t="shared" si="6"/>
        <v>112.5</v>
      </c>
      <c r="H63" s="22">
        <f t="shared" si="7"/>
        <v>112.5</v>
      </c>
      <c r="I63" s="22">
        <f t="shared" si="7"/>
        <v>100</v>
      </c>
      <c r="J63" s="25"/>
    </row>
    <row r="64" spans="1:10" ht="19.5" customHeight="1">
      <c r="A64" s="71" t="s">
        <v>75</v>
      </c>
      <c r="B64" s="21" t="s">
        <v>74</v>
      </c>
      <c r="C64" s="99">
        <v>0</v>
      </c>
      <c r="D64" s="100">
        <v>0</v>
      </c>
      <c r="E64" s="24">
        <v>0</v>
      </c>
      <c r="F64" s="99">
        <v>0</v>
      </c>
      <c r="G64" s="22"/>
      <c r="H64" s="22">
        <v>0</v>
      </c>
      <c r="I64" s="22">
        <v>0</v>
      </c>
      <c r="J64" s="25"/>
    </row>
    <row r="65" spans="1:10" ht="19.5" customHeight="1">
      <c r="A65" s="101" t="s">
        <v>76</v>
      </c>
      <c r="B65" s="21" t="s">
        <v>74</v>
      </c>
      <c r="C65" s="92">
        <v>80</v>
      </c>
      <c r="D65" s="93">
        <v>80</v>
      </c>
      <c r="E65" s="24">
        <v>90</v>
      </c>
      <c r="F65" s="92">
        <v>90</v>
      </c>
      <c r="G65" s="22">
        <f t="shared" si="6"/>
        <v>112.5</v>
      </c>
      <c r="H65" s="22">
        <f t="shared" si="7"/>
        <v>112.5</v>
      </c>
      <c r="I65" s="22">
        <f t="shared" si="7"/>
        <v>100</v>
      </c>
      <c r="J65" s="102"/>
    </row>
    <row r="66" spans="1:10" ht="19.5" customHeight="1">
      <c r="A66" s="96" t="s">
        <v>77</v>
      </c>
      <c r="B66" s="21" t="s">
        <v>78</v>
      </c>
      <c r="C66" s="92">
        <v>75</v>
      </c>
      <c r="D66" s="93">
        <v>80</v>
      </c>
      <c r="E66" s="24">
        <v>80</v>
      </c>
      <c r="F66" s="92">
        <v>80</v>
      </c>
      <c r="G66" s="22">
        <f t="shared" si="6"/>
        <v>106.66666666666667</v>
      </c>
      <c r="H66" s="22">
        <f t="shared" si="7"/>
        <v>100</v>
      </c>
      <c r="I66" s="22">
        <f t="shared" si="7"/>
        <v>100</v>
      </c>
      <c r="J66" s="74"/>
    </row>
    <row r="67" spans="1:10" ht="19.5" customHeight="1">
      <c r="A67" s="27" t="s">
        <v>79</v>
      </c>
      <c r="B67" s="28" t="s">
        <v>80</v>
      </c>
      <c r="C67" s="82">
        <v>83.3</v>
      </c>
      <c r="D67" s="83">
        <v>83.4</v>
      </c>
      <c r="E67" s="31">
        <v>83.3</v>
      </c>
      <c r="F67" s="82">
        <v>83.4</v>
      </c>
      <c r="G67" s="22">
        <f t="shared" si="6"/>
        <v>100</v>
      </c>
      <c r="H67" s="22">
        <f>E67/D67*100</f>
        <v>99.88009592326138</v>
      </c>
      <c r="I67" s="22">
        <f>F67/E67*100</f>
        <v>100.12004801920769</v>
      </c>
      <c r="J67" s="42"/>
    </row>
    <row r="68" spans="1:10" ht="19.5" customHeight="1">
      <c r="A68" s="3" t="s">
        <v>81</v>
      </c>
      <c r="B68" s="2"/>
      <c r="C68" s="59"/>
      <c r="D68" s="60"/>
      <c r="E68" s="61"/>
      <c r="F68" s="59"/>
      <c r="G68" s="62"/>
      <c r="H68" s="62"/>
      <c r="I68" s="62"/>
      <c r="J68" s="7"/>
    </row>
    <row r="69" spans="1:10" ht="19.5" customHeight="1">
      <c r="A69" s="75" t="s">
        <v>82</v>
      </c>
      <c r="B69" s="9" t="s">
        <v>24</v>
      </c>
      <c r="C69" s="103">
        <v>58.4</v>
      </c>
      <c r="D69" s="104">
        <v>60</v>
      </c>
      <c r="E69" s="78">
        <v>59.7</v>
      </c>
      <c r="F69" s="103">
        <v>60</v>
      </c>
      <c r="G69" s="76">
        <f>E69/C69*100</f>
        <v>102.22602739726028</v>
      </c>
      <c r="H69" s="76">
        <f aca="true" t="shared" si="8" ref="H69:I71">E69/D69*100</f>
        <v>99.5</v>
      </c>
      <c r="I69" s="76">
        <f t="shared" si="8"/>
        <v>100.50251256281406</v>
      </c>
      <c r="J69" s="7"/>
    </row>
    <row r="70" spans="1:10" ht="19.5" customHeight="1">
      <c r="A70" s="105" t="s">
        <v>83</v>
      </c>
      <c r="B70" s="44" t="s">
        <v>24</v>
      </c>
      <c r="C70" s="106">
        <f>C69</f>
        <v>58.4</v>
      </c>
      <c r="D70" s="107">
        <v>60</v>
      </c>
      <c r="E70" s="47">
        <f>E69</f>
        <v>59.7</v>
      </c>
      <c r="F70" s="106">
        <f>F69</f>
        <v>60</v>
      </c>
      <c r="G70" s="45">
        <f>E70/C70*100</f>
        <v>102.22602739726028</v>
      </c>
      <c r="H70" s="45">
        <f t="shared" si="8"/>
        <v>99.5</v>
      </c>
      <c r="I70" s="45">
        <f t="shared" si="8"/>
        <v>100.50251256281406</v>
      </c>
      <c r="J70" s="48"/>
    </row>
    <row r="71" spans="1:10" ht="19.5" customHeight="1">
      <c r="A71" s="108" t="s">
        <v>84</v>
      </c>
      <c r="B71" s="109" t="s">
        <v>85</v>
      </c>
      <c r="C71" s="82">
        <v>300</v>
      </c>
      <c r="D71" s="133">
        <v>900</v>
      </c>
      <c r="E71" s="110">
        <v>300</v>
      </c>
      <c r="F71" s="134">
        <v>600</v>
      </c>
      <c r="G71" s="22">
        <f>E71/C71*100</f>
        <v>100</v>
      </c>
      <c r="H71" s="22">
        <f t="shared" si="8"/>
        <v>33.33333333333333</v>
      </c>
      <c r="I71" s="22">
        <f t="shared" si="8"/>
        <v>200</v>
      </c>
      <c r="J71" s="111"/>
    </row>
    <row r="72" spans="1:10" ht="19.5" customHeight="1">
      <c r="A72" s="75" t="s">
        <v>86</v>
      </c>
      <c r="B72" s="9"/>
      <c r="C72" s="112"/>
      <c r="D72" s="113"/>
      <c r="E72" s="78"/>
      <c r="F72" s="112"/>
      <c r="G72" s="103"/>
      <c r="H72" s="103"/>
      <c r="I72" s="103"/>
      <c r="J72" s="7"/>
    </row>
    <row r="73" spans="1:10" ht="19.5" customHeight="1">
      <c r="A73" s="114" t="s">
        <v>87</v>
      </c>
      <c r="B73" s="44" t="s">
        <v>16</v>
      </c>
      <c r="C73" s="79">
        <v>50</v>
      </c>
      <c r="D73" s="80">
        <v>50</v>
      </c>
      <c r="E73" s="47">
        <v>56</v>
      </c>
      <c r="F73" s="79">
        <v>50</v>
      </c>
      <c r="G73" s="22">
        <f>E73/C73*100</f>
        <v>112.00000000000001</v>
      </c>
      <c r="H73" s="22">
        <f>E73/D73*100</f>
        <v>112.00000000000001</v>
      </c>
      <c r="I73" s="22">
        <f>F73/E73*100</f>
        <v>89.28571428571429</v>
      </c>
      <c r="J73" s="48"/>
    </row>
    <row r="74" spans="1:10" ht="19.5" customHeight="1">
      <c r="A74" s="27" t="s">
        <v>88</v>
      </c>
      <c r="B74" s="28"/>
      <c r="C74" s="115"/>
      <c r="D74" s="116"/>
      <c r="E74" s="31"/>
      <c r="F74" s="115"/>
      <c r="G74" s="82"/>
      <c r="H74" s="82"/>
      <c r="I74" s="82"/>
      <c r="J74" s="42"/>
    </row>
    <row r="75" spans="1:10" ht="19.5" customHeight="1">
      <c r="A75" s="117" t="s">
        <v>89</v>
      </c>
      <c r="B75" s="9" t="s">
        <v>16</v>
      </c>
      <c r="C75" s="103">
        <v>172</v>
      </c>
      <c r="D75" s="104">
        <v>200</v>
      </c>
      <c r="E75" s="78">
        <v>198</v>
      </c>
      <c r="F75" s="103">
        <v>200</v>
      </c>
      <c r="G75" s="76">
        <f>E75/C75*100</f>
        <v>115.11627906976744</v>
      </c>
      <c r="H75" s="76">
        <f>E75/D75*100</f>
        <v>99</v>
      </c>
      <c r="I75" s="76">
        <f>F75/E75*100</f>
        <v>101.01010101010101</v>
      </c>
      <c r="J75" s="7"/>
    </row>
    <row r="76" spans="1:10" ht="19.5" customHeight="1">
      <c r="A76" s="118" t="s">
        <v>90</v>
      </c>
      <c r="B76" s="34" t="s">
        <v>78</v>
      </c>
      <c r="C76" s="86">
        <v>85</v>
      </c>
      <c r="D76" s="119">
        <v>85</v>
      </c>
      <c r="E76" s="151">
        <v>85</v>
      </c>
      <c r="F76" s="152">
        <v>87</v>
      </c>
      <c r="G76" s="45">
        <f>E76/C76*100</f>
        <v>100</v>
      </c>
      <c r="H76" s="45">
        <f>E76/D76*100</f>
        <v>100</v>
      </c>
      <c r="I76" s="45">
        <f>F76/E76*100</f>
        <v>102.35294117647058</v>
      </c>
      <c r="J76" s="89"/>
    </row>
    <row r="77" spans="1:10" ht="19.5" customHeight="1">
      <c r="A77" s="3" t="s">
        <v>91</v>
      </c>
      <c r="B77" s="4"/>
      <c r="C77" s="120"/>
      <c r="D77" s="121"/>
      <c r="E77" s="122"/>
      <c r="F77" s="120"/>
      <c r="G77" s="123"/>
      <c r="H77" s="123"/>
      <c r="I77" s="123"/>
      <c r="J77" s="124"/>
    </row>
    <row r="78" spans="1:10" ht="19.5" customHeight="1">
      <c r="A78" s="125" t="s">
        <v>92</v>
      </c>
      <c r="B78" s="15" t="s">
        <v>80</v>
      </c>
      <c r="C78" s="138">
        <f>SUM(C79:C89)/11</f>
        <v>47.790909090909096</v>
      </c>
      <c r="D78" s="138">
        <f>SUM(D79:D89)/11</f>
        <v>74.0909090909091</v>
      </c>
      <c r="E78" s="136">
        <v>47.4</v>
      </c>
      <c r="F78" s="136">
        <v>74</v>
      </c>
      <c r="G78" s="136"/>
      <c r="H78" s="136"/>
      <c r="I78" s="136"/>
      <c r="J78" s="137"/>
    </row>
    <row r="79" spans="1:10" ht="19.5" customHeight="1">
      <c r="A79" s="72" t="s">
        <v>93</v>
      </c>
      <c r="B79" s="21" t="s">
        <v>80</v>
      </c>
      <c r="C79" s="139">
        <v>100</v>
      </c>
      <c r="D79" s="23">
        <v>100</v>
      </c>
      <c r="E79" s="22">
        <v>100</v>
      </c>
      <c r="F79" s="22">
        <v>100</v>
      </c>
      <c r="G79" s="22"/>
      <c r="H79" s="22"/>
      <c r="I79" s="22"/>
      <c r="J79" s="126"/>
    </row>
    <row r="80" spans="1:10" ht="19.5" customHeight="1">
      <c r="A80" s="127" t="s">
        <v>94</v>
      </c>
      <c r="B80" s="21" t="s">
        <v>80</v>
      </c>
      <c r="C80" s="139">
        <v>60</v>
      </c>
      <c r="D80" s="23">
        <v>65</v>
      </c>
      <c r="E80" s="22">
        <v>74.3</v>
      </c>
      <c r="F80" s="22">
        <v>76.8</v>
      </c>
      <c r="G80" s="22"/>
      <c r="H80" s="22"/>
      <c r="I80" s="22"/>
      <c r="J80" s="126"/>
    </row>
    <row r="81" spans="1:10" ht="19.5" customHeight="1">
      <c r="A81" s="127" t="s">
        <v>95</v>
      </c>
      <c r="B81" s="21" t="s">
        <v>80</v>
      </c>
      <c r="C81" s="139">
        <v>70.7</v>
      </c>
      <c r="D81" s="23">
        <v>75</v>
      </c>
      <c r="E81" s="22">
        <v>90.4</v>
      </c>
      <c r="F81" s="22">
        <v>92.8</v>
      </c>
      <c r="G81" s="22"/>
      <c r="H81" s="22"/>
      <c r="I81" s="22"/>
      <c r="J81" s="126"/>
    </row>
    <row r="82" spans="1:10" ht="19.5" customHeight="1">
      <c r="A82" s="127" t="s">
        <v>96</v>
      </c>
      <c r="B82" s="21" t="s">
        <v>80</v>
      </c>
      <c r="C82" s="139">
        <v>65</v>
      </c>
      <c r="D82" s="23">
        <v>70</v>
      </c>
      <c r="E82" s="22">
        <v>74.8</v>
      </c>
      <c r="F82" s="22">
        <v>83.8</v>
      </c>
      <c r="G82" s="22"/>
      <c r="H82" s="22"/>
      <c r="I82" s="22"/>
      <c r="J82" s="126"/>
    </row>
    <row r="83" spans="1:10" ht="19.5" customHeight="1">
      <c r="A83" s="127" t="s">
        <v>98</v>
      </c>
      <c r="B83" s="21" t="s">
        <v>80</v>
      </c>
      <c r="C83" s="139">
        <v>100</v>
      </c>
      <c r="D83" s="23">
        <v>100</v>
      </c>
      <c r="E83" s="22">
        <v>100</v>
      </c>
      <c r="F83" s="22">
        <v>100</v>
      </c>
      <c r="G83" s="22"/>
      <c r="H83" s="22"/>
      <c r="I83" s="22"/>
      <c r="J83" s="126"/>
    </row>
    <row r="84" spans="1:10" ht="19.5" customHeight="1">
      <c r="A84" s="127" t="s">
        <v>97</v>
      </c>
      <c r="B84" s="21" t="s">
        <v>80</v>
      </c>
      <c r="C84" s="139">
        <v>83</v>
      </c>
      <c r="D84" s="23">
        <v>85</v>
      </c>
      <c r="E84" s="22">
        <v>69.4</v>
      </c>
      <c r="F84" s="22">
        <v>81.6</v>
      </c>
      <c r="G84" s="22"/>
      <c r="H84" s="22"/>
      <c r="I84" s="22"/>
      <c r="J84" s="126"/>
    </row>
    <row r="85" spans="1:10" ht="19.5" customHeight="1">
      <c r="A85" s="127" t="s">
        <v>99</v>
      </c>
      <c r="B85" s="21" t="s">
        <v>80</v>
      </c>
      <c r="C85" s="139">
        <v>47</v>
      </c>
      <c r="D85" s="23">
        <v>80</v>
      </c>
      <c r="E85" s="22">
        <v>0</v>
      </c>
      <c r="F85" s="22">
        <v>66.1</v>
      </c>
      <c r="G85" s="22"/>
      <c r="H85" s="22"/>
      <c r="I85" s="22"/>
      <c r="J85" s="140"/>
    </row>
    <row r="86" spans="1:10" ht="19.5" customHeight="1">
      <c r="A86" s="127" t="s">
        <v>100</v>
      </c>
      <c r="B86" s="21" t="s">
        <v>80</v>
      </c>
      <c r="C86" s="139">
        <v>0</v>
      </c>
      <c r="D86" s="23">
        <v>60</v>
      </c>
      <c r="E86" s="22">
        <v>0</v>
      </c>
      <c r="F86" s="22">
        <v>59.4</v>
      </c>
      <c r="G86" s="22"/>
      <c r="H86" s="22"/>
      <c r="I86" s="22"/>
      <c r="J86" s="140"/>
    </row>
    <row r="87" spans="1:10" ht="19.5" customHeight="1">
      <c r="A87" s="127" t="s">
        <v>101</v>
      </c>
      <c r="B87" s="21" t="s">
        <v>80</v>
      </c>
      <c r="C87" s="139">
        <v>0</v>
      </c>
      <c r="D87" s="23">
        <v>60</v>
      </c>
      <c r="E87" s="22">
        <v>0</v>
      </c>
      <c r="F87" s="22">
        <v>50.6</v>
      </c>
      <c r="G87" s="22"/>
      <c r="H87" s="22"/>
      <c r="I87" s="22"/>
      <c r="J87" s="140"/>
    </row>
    <row r="88" spans="1:10" ht="19.5" customHeight="1">
      <c r="A88" s="127" t="s">
        <v>102</v>
      </c>
      <c r="B88" s="21" t="s">
        <v>80</v>
      </c>
      <c r="C88" s="139">
        <v>0</v>
      </c>
      <c r="D88" s="23">
        <v>60</v>
      </c>
      <c r="E88" s="22">
        <v>0</v>
      </c>
      <c r="F88" s="22">
        <v>53.2</v>
      </c>
      <c r="G88" s="128"/>
      <c r="H88" s="128"/>
      <c r="I88" s="128"/>
      <c r="J88" s="141"/>
    </row>
    <row r="89" spans="1:11" ht="19.5" customHeight="1">
      <c r="A89" s="127" t="s">
        <v>103</v>
      </c>
      <c r="B89" s="21" t="s">
        <v>80</v>
      </c>
      <c r="C89" s="139">
        <v>0</v>
      </c>
      <c r="D89" s="142">
        <v>60</v>
      </c>
      <c r="E89" s="22">
        <v>0</v>
      </c>
      <c r="F89" s="22">
        <v>59.5</v>
      </c>
      <c r="G89" s="143"/>
      <c r="H89" s="143"/>
      <c r="I89" s="143"/>
      <c r="J89" s="141"/>
      <c r="K89" s="129"/>
    </row>
    <row r="90" spans="1:10" ht="19.5" customHeight="1" thickBot="1">
      <c r="A90" s="130" t="s">
        <v>104</v>
      </c>
      <c r="B90" s="131" t="s">
        <v>80</v>
      </c>
      <c r="C90" s="144">
        <v>99.7</v>
      </c>
      <c r="D90" s="145">
        <v>100</v>
      </c>
      <c r="E90" s="145">
        <v>100</v>
      </c>
      <c r="F90" s="145">
        <v>100</v>
      </c>
      <c r="G90" s="146"/>
      <c r="H90" s="146"/>
      <c r="I90" s="146"/>
      <c r="J90" s="147"/>
    </row>
    <row r="91" ht="13.5" thickTop="1"/>
    <row r="92" spans="6:10" ht="18" customHeight="1">
      <c r="F92" s="161"/>
      <c r="G92" s="161"/>
      <c r="H92" s="161"/>
      <c r="I92" s="161"/>
      <c r="J92" s="161"/>
    </row>
    <row r="93" spans="6:10" ht="18" customHeight="1">
      <c r="F93" s="162"/>
      <c r="G93" s="162"/>
      <c r="H93" s="162"/>
      <c r="I93" s="162"/>
      <c r="J93" s="162"/>
    </row>
    <row r="98" spans="6:10" ht="18.75">
      <c r="F98" s="163"/>
      <c r="G98" s="163"/>
      <c r="H98" s="163"/>
      <c r="I98" s="163"/>
      <c r="J98" s="163"/>
    </row>
  </sheetData>
  <sheetProtection/>
  <mergeCells count="13">
    <mergeCell ref="C5:C6"/>
    <mergeCell ref="D5:E5"/>
    <mergeCell ref="F5:F6"/>
    <mergeCell ref="G5:I5"/>
    <mergeCell ref="J5:J6"/>
    <mergeCell ref="A1:J1"/>
    <mergeCell ref="F92:J92"/>
    <mergeCell ref="F93:J93"/>
    <mergeCell ref="F98:J98"/>
    <mergeCell ref="A2:J2"/>
    <mergeCell ref="A3:J3"/>
    <mergeCell ref="A5:A6"/>
    <mergeCell ref="B5:B6"/>
  </mergeCells>
  <printOptions horizontalCentered="1"/>
  <pageMargins left="0.48" right="0.16" top="0.4" bottom="0.42" header="0.19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MyPC</cp:lastModifiedBy>
  <cp:lastPrinted>2019-11-28T00:27:04Z</cp:lastPrinted>
  <dcterms:created xsi:type="dcterms:W3CDTF">2019-10-25T02:42:01Z</dcterms:created>
  <dcterms:modified xsi:type="dcterms:W3CDTF">2019-11-29T02:29:01Z</dcterms:modified>
  <cp:category/>
  <cp:version/>
  <cp:contentType/>
  <cp:contentStatus/>
</cp:coreProperties>
</file>